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S:\ASD\BITS\BOS\FORMS\Electronic Form Files\DVR\DVR-14672-E\"/>
    </mc:Choice>
  </mc:AlternateContent>
  <xr:revisionPtr revIDLastSave="0" documentId="13_ncr:1_{E661D825-8B90-4A0B-80E7-1FAE390A8633}" xr6:coauthVersionLast="47" xr6:coauthVersionMax="47" xr10:uidLastSave="{00000000-0000-0000-0000-000000000000}"/>
  <bookViews>
    <workbookView xWindow="-108" yWindow="-108" windowWidth="23256" windowHeight="13896" xr2:uid="{00000000-000D-0000-FFFF-FFFF00000000}"/>
  </bookViews>
  <sheets>
    <sheet name="DVR-14672-E" sheetId="1" r:id="rId1"/>
    <sheet name="Sheet2" sheetId="2" r:id="rId2"/>
  </sheets>
  <definedNames>
    <definedName name="_xlnm.Print_Area" localSheetId="0">'DVR-14672-E'!$A$1:$W$82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3" i="1" l="1"/>
  <c r="Z55" i="1"/>
  <c r="U57" i="1"/>
  <c r="Z76" i="1"/>
  <c r="Z52" i="1"/>
  <c r="H54" i="1" s="1"/>
  <c r="U48" i="1"/>
  <c r="Z74" i="1"/>
  <c r="Z57" i="1" l="1"/>
  <c r="Z63" i="1" s="1"/>
  <c r="T68" i="1"/>
  <c r="Z50" i="1"/>
  <c r="B25" i="2"/>
  <c r="U60" i="1"/>
  <c r="U59" i="1"/>
  <c r="U58" i="1"/>
  <c r="U63" i="1" s="1"/>
  <c r="Z69" i="1"/>
  <c r="Z75" i="1" s="1"/>
  <c r="Z71" i="1" s="1"/>
  <c r="T69" i="1" l="1"/>
  <c r="T71" i="1"/>
  <c r="Z77" i="1" s="1"/>
  <c r="B29" i="2"/>
  <c r="B21" i="2"/>
  <c r="B28" i="2" l="1"/>
  <c r="B26" i="2"/>
  <c r="B27" i="2"/>
  <c r="C29" i="2" l="1"/>
  <c r="D29" i="2" s="1"/>
  <c r="C26" i="2" l="1"/>
  <c r="D26" i="2" s="1"/>
  <c r="C25" i="2"/>
  <c r="D25" i="2" s="1"/>
  <c r="C27" i="2"/>
  <c r="D27" i="2" s="1"/>
  <c r="C28" i="2"/>
  <c r="D28" i="2" s="1"/>
  <c r="T76" i="1"/>
  <c r="T7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Gapinski, Chad - DWD</author>
  </authors>
  <commentList>
    <comment ref="O48" authorId="0" shapeId="0" xr:uid="{3B6725B4-4C0C-40BE-B9F6-D127CCFC17FD}">
      <text>
        <r>
          <rPr>
            <sz val="9"/>
            <color indexed="81"/>
            <rFont val="Tahoma"/>
            <family val="2"/>
          </rPr>
          <t>If SSI = Yes: Required Parental Contribution = 0</t>
        </r>
      </text>
    </comment>
    <comment ref="A53" authorId="0" shapeId="0" xr:uid="{664FCD24-7DB6-4ED4-A7D1-1FD5EE4ED14C}">
      <text>
        <r>
          <rPr>
            <sz val="9"/>
            <color indexed="81"/>
            <rFont val="Tahoma"/>
            <family val="2"/>
          </rPr>
          <t xml:space="preserve">FAO Cost of Attendance = (Tuition Fees + Book Supplies + Transportation + Personal Miscellaneous + Room Board + Dependent Care Expenses + Other Costs
</t>
        </r>
      </text>
    </comment>
    <comment ref="A54" authorId="0" shapeId="0" xr:uid="{E4FAD085-214B-4DAB-8F33-CC6BC571E431}">
      <text>
        <r>
          <rPr>
            <sz val="9"/>
            <color indexed="81"/>
            <rFont val="Tahoma"/>
            <family val="2"/>
          </rPr>
          <t xml:space="preserve">DVR Cost of Attendance= (Tuition Fees + Book Supplies + Transportation+ Dependent Care Expenses +  Other Costs 
</t>
        </r>
      </text>
    </comment>
    <comment ref="A57" authorId="0" shapeId="0" xr:uid="{3A6D852D-4DF8-45F7-B500-E149DDEEC59E}">
      <text>
        <r>
          <rPr>
            <b/>
            <sz val="9"/>
            <color indexed="81"/>
            <rFont val="Tahoma"/>
            <charset val="1"/>
          </rPr>
          <t>All Grants (Pell Grant, GI Bill, Wisconsin Grant, etc.)"</t>
        </r>
      </text>
    </comment>
    <comment ref="A62" authorId="0" shapeId="0" xr:uid="{4173D0B5-FE9E-4173-B040-DCE69C6A3008}">
      <text>
        <r>
          <rPr>
            <sz val="9"/>
            <color indexed="81"/>
            <rFont val="Tahoma"/>
            <family val="2"/>
          </rPr>
          <t xml:space="preserve">Select from drop down menu to the right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Gapinski, Chad - DWD</author>
  </authors>
  <commentList>
    <comment ref="A14" authorId="0" shapeId="0" xr:uid="{67B38DF9-DE4C-4A8F-B0BF-CDC66D4527D8}">
      <text>
        <r>
          <rPr>
            <b/>
            <sz val="9"/>
            <color indexed="81"/>
            <rFont val="Tahoma"/>
            <family val="2"/>
          </rPr>
          <t xml:space="preserve">Data in these cells can be adjusted annually as requried based on current rates
</t>
        </r>
        <r>
          <rPr>
            <sz val="9"/>
            <color indexed="81"/>
            <rFont val="Tahoma"/>
            <family val="2"/>
          </rPr>
          <t xml:space="preserve">
</t>
        </r>
      </text>
    </comment>
    <comment ref="A25" authorId="0" shapeId="0" xr:uid="{C7DE89EE-1E3D-4109-8E23-132C62B86033}">
      <text>
        <r>
          <rPr>
            <sz val="9"/>
            <color indexed="81"/>
            <rFont val="Tahoma"/>
            <family val="2"/>
          </rPr>
          <t xml:space="preserve">DVR Cost of Attendance= (Tuition Fees + Book Supplies + Transportation + Dependent Care Expenses + If Other Costs is checked add Other Costs
:
</t>
        </r>
      </text>
    </comment>
    <comment ref="A26" authorId="0" shapeId="0" xr:uid="{9639DE38-00A6-4109-AA9D-0692874F0B47}">
      <text>
        <r>
          <rPr>
            <sz val="9"/>
            <color indexed="81"/>
            <rFont val="Tahoma"/>
            <family val="2"/>
          </rPr>
          <t>Private Out of State School must be YES
DVR Cost of Attendance= (Tuition Fees + Book Supplies + Transportation + Personal Miscellaneous + Room Board + Dependent Care Expenses + If Other Costs is checked add Other Costs</t>
        </r>
      </text>
    </comment>
    <comment ref="A27" authorId="0" shapeId="0" xr:uid="{0E939018-A5B6-4FEA-898C-1A9CDC4CBF6E}">
      <text>
        <r>
          <rPr>
            <sz val="9"/>
            <color indexed="81"/>
            <rFont val="Tahoma"/>
            <family val="2"/>
          </rPr>
          <t xml:space="preserve">(Tuition Fees + Book Supplies + Transportation + Dependent Care Expenses +  Other Costs is
</t>
        </r>
        <r>
          <rPr>
            <b/>
            <sz val="9"/>
            <color indexed="81"/>
            <rFont val="Tahoma"/>
            <family val="2"/>
          </rPr>
          <t xml:space="preserve">Not to exceed $6000 and no exception </t>
        </r>
      </text>
    </comment>
    <comment ref="A28" authorId="0" shapeId="0" xr:uid="{4395009B-C06B-49E4-B8A0-C64FF61C8676}">
      <text>
        <r>
          <rPr>
            <sz val="9"/>
            <color indexed="81"/>
            <rFont val="Tahoma"/>
            <family val="2"/>
          </rPr>
          <t xml:space="preserve">Tuition Fees + Book Supplies + Transportation + Dependent Care Expenses + If Other Costs is checked add Other Costs
</t>
        </r>
        <r>
          <rPr>
            <b/>
            <sz val="9"/>
            <color indexed="81"/>
            <rFont val="Tahoma"/>
            <family val="2"/>
          </rPr>
          <t>Not to exceed $6000 and exception allowed</t>
        </r>
      </text>
    </comment>
    <comment ref="A29" authorId="0" shapeId="0" xr:uid="{F48DFFAD-1428-4AA2-A02B-20176B29B3FC}">
      <text>
        <r>
          <rPr>
            <sz val="9"/>
            <color indexed="81"/>
            <rFont val="Tahoma"/>
            <family val="2"/>
          </rPr>
          <t xml:space="preserve">(# of credits X $ 333.33 /per credit) + Book Supplies + Transportation + Dependent Care Expenses + If Other Costs is checked add Other Costs. 
</t>
        </r>
      </text>
    </comment>
  </commentList>
</comments>
</file>

<file path=xl/sharedStrings.xml><?xml version="1.0" encoding="utf-8"?>
<sst xmlns="http://schemas.openxmlformats.org/spreadsheetml/2006/main" count="167" uniqueCount="144">
  <si>
    <t>Y</t>
  </si>
  <si>
    <t>N</t>
  </si>
  <si>
    <t>Total FAO:</t>
  </si>
  <si>
    <t>Total DVR Funding Offered:</t>
  </si>
  <si>
    <t>I give my permission to the Division of Vocational Rehabilitation and the Financial Aid Office at the Post-Secondary School listed above to share information about my Financial Aid Award, DVR Training Grant funding, student account, dates of enrollment and academic records.  This permission is granted for the purpose of determining the amount of the DVR Training Grant, payment processing and continued eligibility for support I may receive from DVR.</t>
  </si>
  <si>
    <t>Graduate School:</t>
  </si>
  <si>
    <t>Pursuant to 34 CFR 361.5(a)(10), The Comparable Services and Benefits section of the Workforce and Innovations Opportunity Act, the Division of Vocational Rehabilitation must determine if comparable benefits or services exist under any other federal, state, or local public agencies, by health insurance, or by employee benefits, and whether those benefits or services are available to the consumer at the time needed.</t>
  </si>
  <si>
    <t>School Name:</t>
  </si>
  <si>
    <t xml:space="preserve"> Consumer/Student Last Name:</t>
  </si>
  <si>
    <t>Consumer/Student First Name</t>
  </si>
  <si>
    <t>All Grants:</t>
  </si>
  <si>
    <t>DVR Signature: Sign page 1 once complete</t>
  </si>
  <si>
    <t>FAO Signature: Sign page 1 once complete</t>
  </si>
  <si>
    <t>PO # Term 1</t>
  </si>
  <si>
    <t>PO # Term 2</t>
  </si>
  <si>
    <t>Census Date:</t>
  </si>
  <si>
    <t>Student Identifier:</t>
  </si>
  <si>
    <t>Release Required:</t>
  </si>
  <si>
    <t>Admin Review Approved:</t>
  </si>
  <si>
    <t>FAO Cost of Attendance</t>
  </si>
  <si>
    <t>DVR Cost of Attendance</t>
  </si>
  <si>
    <r>
      <rPr>
        <b/>
        <sz val="12"/>
        <rFont val="Calibri"/>
        <family val="2"/>
      </rPr>
      <t>Division of Vocational Rehabilitation - Financial Aid Office
DVR Training Grant - Information Form</t>
    </r>
  </si>
  <si>
    <t>Section 1 – Consumer – DVR Location</t>
  </si>
  <si>
    <r>
      <t xml:space="preserve">Instructions: </t>
    </r>
    <r>
      <rPr>
        <b/>
        <sz val="9"/>
        <rFont val="Calibri"/>
        <family val="2"/>
      </rPr>
      <t xml:space="preserve">DVR Staff </t>
    </r>
    <r>
      <rPr>
        <sz val="9"/>
        <rFont val="Calibri"/>
        <family val="2"/>
      </rPr>
      <t xml:space="preserve">- Use this form to collect signatures and/or when the school will not accept payment from DVR. Complete Section 1.  Print a Copy for the Consumer.  Complete FAO section using cost documentation. Form can be emailed to the FAO.  </t>
    </r>
    <r>
      <rPr>
        <b/>
        <sz val="9"/>
        <rFont val="Calibri"/>
        <family val="2"/>
      </rPr>
      <t>Consumer</t>
    </r>
    <r>
      <rPr>
        <sz val="9"/>
        <rFont val="Calibri"/>
        <family val="2"/>
      </rPr>
      <t xml:space="preserve"> - Review the form with DVR Staff.  Sign and return Form to DVR.  Follow up with DVR Staff for calculation estimate.</t>
    </r>
  </si>
  <si>
    <t>Consumer Information</t>
  </si>
  <si>
    <t>Address (Line 1):</t>
  </si>
  <si>
    <t>Address (Line 2):</t>
  </si>
  <si>
    <t>City, State, Zip:</t>
  </si>
  <si>
    <t>IRIS Case Number:</t>
  </si>
  <si>
    <t>Additional Living Expenses in IPE (Y/N):</t>
  </si>
  <si>
    <t>Consumer School Information</t>
  </si>
  <si>
    <t>School Year:</t>
  </si>
  <si>
    <t>Pvt/Out of State School:</t>
  </si>
  <si>
    <t>DVR Staff Information</t>
  </si>
  <si>
    <t>Staff Name:</t>
  </si>
  <si>
    <t>DVR Phone Number:</t>
  </si>
  <si>
    <t>DVR E-Mail Address:</t>
  </si>
  <si>
    <r>
      <t xml:space="preserve">Consumer and/or Parent/Guardian Signature: </t>
    </r>
    <r>
      <rPr>
        <sz val="9"/>
        <rFont val="Calibri"/>
        <family val="2"/>
      </rPr>
      <t>Signature is required to receive post-secondary funding from DVR.</t>
    </r>
  </si>
  <si>
    <t>Signature:</t>
  </si>
  <si>
    <t>Date Signed:</t>
  </si>
  <si>
    <t>Printed Name:</t>
  </si>
  <si>
    <t>Financial Aid Office (FAO) Signature:</t>
  </si>
  <si>
    <t>DVR Signature:</t>
  </si>
  <si>
    <t>Section 2 – Financial Aid Office (FAO) Information</t>
  </si>
  <si>
    <t>Instructions: FAO Staff - Complete Section 2.  Send Electronic Form back to DVR Staff using E-Mail. Expect response from DVR in two weeks. Follow up with DVR Staff. Send confirmed amount after census date(s).</t>
  </si>
  <si>
    <t>FAO Contact/Name:</t>
  </si>
  <si>
    <t>FAO E-Mail:</t>
  </si>
  <si>
    <t>FAO Phone:</t>
  </si>
  <si>
    <t>FAO Cost of Attendance Budget</t>
  </si>
  <si>
    <t>Resources</t>
  </si>
  <si>
    <t>Tuition and Fees:</t>
  </si>
  <si>
    <t>Books and Supplies:</t>
  </si>
  <si>
    <t>Transportation:</t>
  </si>
  <si>
    <t>Personal/Miscellaneous:</t>
  </si>
  <si>
    <t>Room and Board:</t>
  </si>
  <si>
    <t>Dependent Care Expenses:</t>
  </si>
  <si>
    <t>Section 3 – DVR Training Grant Information</t>
  </si>
  <si>
    <t>Instructions: Review Form with the Consumer and print a copy.  If there are concerns, refer them to the FA Office. Sign to approve and E-Mail response to FAO with declaration of what will be paid. Authorize PO after census date confirmation.</t>
  </si>
  <si>
    <t>DVR Funds Due to Approved Exception 1st term:</t>
  </si>
  <si>
    <t>DVR Funds Due to Approved Exception 2nd term:</t>
  </si>
  <si>
    <t>DVR Funds Due to Approved Exception 3rd term:</t>
  </si>
  <si>
    <t>DVR Training Grant Distribution</t>
  </si>
  <si>
    <t># of Payments:</t>
  </si>
  <si>
    <t>Amount of Payments:</t>
  </si>
  <si>
    <t xml:space="preserve">DVR Cost of Attendance </t>
  </si>
  <si>
    <t>If Additional Living Expenses is yes</t>
  </si>
  <si>
    <t xml:space="preserve">If Private Out of state school is no: </t>
  </si>
  <si>
    <t xml:space="preserve">If Private Out of state school is yes: </t>
  </si>
  <si>
    <t>DVR Training Grant Offered</t>
  </si>
  <si>
    <t>If Graduate school is Yes</t>
  </si>
  <si>
    <t>Exception Allowed</t>
  </si>
  <si>
    <t>All Students</t>
  </si>
  <si>
    <t>Other Costs Req (Not loan fees)</t>
  </si>
  <si>
    <t>Current School Year Grant Cap Amount</t>
  </si>
  <si>
    <t>Graduate School Cost Per Credit Rate</t>
  </si>
  <si>
    <t xml:space="preserve">DVR Unmet Need </t>
  </si>
  <si>
    <t>DVR Unmet Need:</t>
  </si>
  <si>
    <t>Number of Terms Student will attend for listed School Year:</t>
  </si>
  <si>
    <t>1st Term</t>
  </si>
  <si>
    <t>2nd Term</t>
  </si>
  <si>
    <t>3rd Term</t>
  </si>
  <si>
    <t>Number of Credits:</t>
  </si>
  <si>
    <t>Financial Aid</t>
  </si>
  <si>
    <t>Total Credits</t>
  </si>
  <si>
    <t>School Year</t>
  </si>
  <si>
    <t>Training Grant Fee Schedule</t>
  </si>
  <si>
    <t>Undergraduate Tuition and Fees</t>
  </si>
  <si>
    <t>Undergraduate Books and Supplies</t>
  </si>
  <si>
    <t>Undergraduate Transportation</t>
  </si>
  <si>
    <t>Undergraduate Dependant Care Expenses</t>
  </si>
  <si>
    <t>Undergraduate Per Credit Amount</t>
  </si>
  <si>
    <t>Graduate Tuition and Fees</t>
  </si>
  <si>
    <t>Graduate Books and Supplies</t>
  </si>
  <si>
    <t>Graduate Transportation</t>
  </si>
  <si>
    <t>Graduate Dependant Care Expenses</t>
  </si>
  <si>
    <t>Graduate Per Credit Amount</t>
  </si>
  <si>
    <t>333.33 was given to me, using 676.44 for calculation</t>
  </si>
  <si>
    <t>Current School Term Grant Cap Amount</t>
  </si>
  <si>
    <t>Receiving SSI/SSDI Benefit (Y/N)</t>
  </si>
  <si>
    <t>Include Other Costs (Y/N)</t>
  </si>
  <si>
    <t>Total DVR Training Grant Offered:</t>
  </si>
  <si>
    <t xml:space="preserve">  Add Living Appr</t>
  </si>
  <si>
    <t xml:space="preserve">  DVR Cost of Attend</t>
  </si>
  <si>
    <t xml:space="preserve">  Total Resources</t>
  </si>
  <si>
    <t xml:space="preserve">  Percent of Grant </t>
  </si>
  <si>
    <t xml:space="preserve">  Resources</t>
  </si>
  <si>
    <t xml:space="preserve">  Grad School</t>
  </si>
  <si>
    <t xml:space="preserve">  Credit amount</t>
  </si>
  <si>
    <t xml:space="preserve">  1 term</t>
  </si>
  <si>
    <t xml:space="preserve">  2 term</t>
  </si>
  <si>
    <t xml:space="preserve">  3 term </t>
  </si>
  <si>
    <t xml:space="preserve">  DVR amount</t>
  </si>
  <si>
    <t>Total Student Aid Index (SAI) identified by FAO:</t>
  </si>
  <si>
    <t>Total Student Aid Index (SAI) Required:</t>
  </si>
  <si>
    <t>Financial Aid Comments:</t>
  </si>
  <si>
    <t>Need Based Scholarships</t>
  </si>
  <si>
    <t>Merit Based Scholarships</t>
  </si>
  <si>
    <t>All Loans</t>
  </si>
  <si>
    <t>Work Study</t>
  </si>
  <si>
    <t>2024-2025</t>
  </si>
  <si>
    <t>2024-2025 School Year</t>
  </si>
  <si>
    <t>Loans are:</t>
  </si>
  <si>
    <t>Accepted</t>
  </si>
  <si>
    <t>Declined</t>
  </si>
  <si>
    <t>Offered</t>
  </si>
  <si>
    <t>Currently does a calcualation at $250 per certis (line 63)</t>
  </si>
  <si>
    <t>TG Calculatino is 71 DVR Officered</t>
  </si>
  <si>
    <t xml:space="preserve"> </t>
  </si>
  <si>
    <t>Max of 3000 per semesete</t>
  </si>
  <si>
    <t xml:space="preserve">6000 is per academic year…  for cell 71 </t>
  </si>
  <si>
    <t>2nd Term Credits</t>
  </si>
  <si>
    <t>3rd Term Credits</t>
  </si>
  <si>
    <t xml:space="preserve">1st Term Credits </t>
  </si>
  <si>
    <t>Computes if Other Costs are Y (t53) - TUition Fees, Books, Trans, Dept Care, Other Costs</t>
  </si>
  <si>
    <t>Computes if additional living expenses are in Ipe (I13) add Room and Board H50</t>
  </si>
  <si>
    <t>Computes All Grants (57) and Need based Scholarshipts (58) for all tearms</t>
  </si>
  <si>
    <t>Updates FAO CoA divided by DVR CoA (53 &amp; 54) and sets to zero if there is no data or negative data</t>
  </si>
  <si>
    <t>Computes Z55 * Z57 above</t>
  </si>
  <si>
    <t>Cost per credit 333.33 for Grad and $250 for Undergrad</t>
  </si>
  <si>
    <t>Adds up $$ from all3 terms</t>
  </si>
  <si>
    <t xml:space="preserve">DVR Training Grant offerd + DVR Funds due for each term approved seception </t>
  </si>
  <si>
    <t>Undergraduate School Cost Per Credit Rate</t>
  </si>
  <si>
    <t>.</t>
  </si>
  <si>
    <t>Student 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</si>
</sst>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1" x14ac:knownFonts="1">
    <font>
      <sz val="10"/>
      <color rgb="FF000000"/>
      <name val="Times New Roman"/>
      <charset val="204"/>
    </font>
    <font>
      <sz val="12"/>
      <color rgb="FF000000"/>
      <name val="Arial"/>
      <family val="2"/>
    </font>
    <font>
      <b/>
      <sz val="12"/>
      <color rgb="FF000000"/>
      <name val="Arial"/>
      <family val="2"/>
    </font>
    <font>
      <sz val="9"/>
      <color indexed="81"/>
      <name val="Tahoma"/>
      <family val="2"/>
    </font>
    <font>
      <b/>
      <sz val="9"/>
      <color indexed="81"/>
      <name val="Tahoma"/>
      <family val="2"/>
    </font>
    <font>
      <sz val="10"/>
      <color rgb="FF000000"/>
      <name val="Arial"/>
      <family val="2"/>
    </font>
    <font>
      <sz val="10"/>
      <color rgb="FF000000"/>
      <name val="Calibri"/>
      <family val="2"/>
    </font>
    <font>
      <b/>
      <sz val="12"/>
      <name val="Calibri"/>
      <family val="2"/>
    </font>
    <font>
      <sz val="7"/>
      <color rgb="FF000000"/>
      <name val="Calibri"/>
      <family val="2"/>
    </font>
    <font>
      <sz val="9"/>
      <name val="Calibri"/>
      <family val="2"/>
    </font>
    <font>
      <b/>
      <sz val="9"/>
      <name val="Calibri"/>
      <family val="2"/>
    </font>
    <font>
      <sz val="12"/>
      <name val="Calibri"/>
      <family val="2"/>
    </font>
    <font>
      <sz val="12"/>
      <color rgb="FF000000"/>
      <name val="Calibri"/>
      <family val="2"/>
    </font>
    <font>
      <sz val="9"/>
      <color rgb="FF000000"/>
      <name val="Calibri"/>
      <family val="2"/>
    </font>
    <font>
      <sz val="11"/>
      <name val="Calibri"/>
      <family val="2"/>
    </font>
    <font>
      <b/>
      <sz val="11"/>
      <name val="Calibri"/>
      <family val="2"/>
    </font>
    <font>
      <b/>
      <sz val="12"/>
      <color rgb="FF000000"/>
      <name val="Calibri"/>
      <family val="2"/>
    </font>
    <font>
      <sz val="10"/>
      <name val="Calibri"/>
      <family val="2"/>
    </font>
    <font>
      <b/>
      <sz val="11"/>
      <color rgb="FF000000"/>
      <name val="Arial"/>
      <family val="2"/>
    </font>
    <font>
      <sz val="11"/>
      <color rgb="FF000000"/>
      <name val="Arial"/>
      <family val="2"/>
    </font>
    <font>
      <b/>
      <sz val="9"/>
      <color indexed="81"/>
      <name val="Tahoma"/>
      <charset val="1"/>
    </font>
  </fonts>
  <fills count="7">
    <fill>
      <patternFill patternType="none"/>
    </fill>
    <fill>
      <patternFill patternType="gray125"/>
    </fill>
    <fill>
      <patternFill patternType="solid">
        <fgColor rgb="FFD9D9D9"/>
      </patternFill>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
      <patternFill patternType="solid">
        <fgColor theme="0"/>
        <bgColor indexed="64"/>
      </patternFill>
    </fill>
  </fills>
  <borders count="8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style="medium">
        <color indexed="64"/>
      </right>
      <top/>
      <bottom style="thin">
        <color rgb="FF000000"/>
      </bottom>
      <diagonal/>
    </border>
    <border>
      <left style="medium">
        <color indexed="64"/>
      </left>
      <right/>
      <top style="thin">
        <color rgb="FF000000"/>
      </top>
      <bottom/>
      <diagonal/>
    </border>
    <border>
      <left style="medium">
        <color indexed="64"/>
      </left>
      <right/>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rgb="FF000000"/>
      </right>
      <top style="thin">
        <color indexed="64"/>
      </top>
      <bottom style="medium">
        <color indexed="64"/>
      </bottom>
      <diagonal/>
    </border>
    <border>
      <left style="thin">
        <color indexed="64"/>
      </left>
      <right/>
      <top/>
      <bottom/>
      <diagonal/>
    </border>
  </borders>
  <cellStyleXfs count="1">
    <xf numFmtId="0" fontId="0" fillId="0" borderId="0"/>
  </cellStyleXfs>
  <cellXfs count="319">
    <xf numFmtId="0" fontId="0" fillId="0" borderId="0" xfId="0" applyFill="1" applyBorder="1" applyAlignment="1">
      <alignment horizontal="left" vertical="top"/>
    </xf>
    <xf numFmtId="0" fontId="6" fillId="0" borderId="0" xfId="0" applyFont="1" applyFill="1" applyBorder="1" applyAlignment="1">
      <alignment horizontal="left" vertical="top"/>
    </xf>
    <xf numFmtId="0" fontId="15" fillId="0" borderId="11" xfId="0" applyFont="1" applyFill="1" applyBorder="1" applyAlignment="1">
      <alignment horizontal="left" vertical="top" wrapText="1"/>
    </xf>
    <xf numFmtId="0" fontId="1" fillId="0" borderId="0" xfId="0" applyFont="1" applyFill="1" applyBorder="1" applyAlignment="1" applyProtection="1">
      <alignment horizontal="left" vertical="top"/>
    </xf>
    <xf numFmtId="164" fontId="1" fillId="0" borderId="0" xfId="0" applyNumberFormat="1" applyFont="1" applyFill="1" applyBorder="1" applyAlignment="1" applyProtection="1">
      <alignment horizontal="left" vertical="top"/>
    </xf>
    <xf numFmtId="0" fontId="0" fillId="0" borderId="0" xfId="0" applyFill="1" applyBorder="1" applyAlignment="1" applyProtection="1">
      <alignment horizontal="left" vertical="top"/>
    </xf>
    <xf numFmtId="0" fontId="5" fillId="0" borderId="0" xfId="0" applyFont="1" applyFill="1" applyBorder="1" applyAlignment="1" applyProtection="1">
      <alignment horizontal="left" vertical="top"/>
    </xf>
    <xf numFmtId="0" fontId="1" fillId="4" borderId="0" xfId="0" applyFont="1" applyFill="1" applyBorder="1" applyAlignment="1" applyProtection="1">
      <alignment horizontal="left" vertical="top"/>
    </xf>
    <xf numFmtId="164" fontId="1" fillId="4" borderId="0" xfId="0" applyNumberFormat="1" applyFont="1" applyFill="1" applyBorder="1" applyAlignment="1" applyProtection="1">
      <alignment horizontal="left" vertical="top"/>
    </xf>
    <xf numFmtId="0" fontId="1" fillId="0" borderId="63" xfId="0" applyFont="1" applyFill="1" applyBorder="1" applyAlignment="1" applyProtection="1">
      <alignment horizontal="left" vertical="top"/>
    </xf>
    <xf numFmtId="0" fontId="1" fillId="0" borderId="63" xfId="0" applyFont="1" applyFill="1" applyBorder="1" applyAlignment="1" applyProtection="1">
      <alignment horizontal="right" vertical="top"/>
    </xf>
    <xf numFmtId="0" fontId="1" fillId="0" borderId="63" xfId="0" applyFont="1" applyFill="1" applyBorder="1" applyAlignment="1" applyProtection="1">
      <alignment horizontal="right" vertical="center"/>
    </xf>
    <xf numFmtId="0" fontId="1" fillId="0" borderId="54" xfId="0" applyFont="1" applyFill="1" applyBorder="1" applyAlignment="1" applyProtection="1">
      <alignment horizontal="right" vertical="top"/>
    </xf>
    <xf numFmtId="164" fontId="1" fillId="0" borderId="65" xfId="0" applyNumberFormat="1" applyFont="1" applyFill="1" applyBorder="1" applyAlignment="1" applyProtection="1">
      <alignment horizontal="left" vertical="top"/>
    </xf>
    <xf numFmtId="164" fontId="1" fillId="0" borderId="67" xfId="0" applyNumberFormat="1" applyFont="1" applyFill="1" applyBorder="1" applyAlignment="1" applyProtection="1">
      <alignment horizontal="left" vertical="top"/>
    </xf>
    <xf numFmtId="164" fontId="18" fillId="0" borderId="68" xfId="0" applyNumberFormat="1" applyFont="1" applyFill="1" applyBorder="1" applyAlignment="1" applyProtection="1">
      <alignment horizontal="left" vertical="top" wrapText="1"/>
    </xf>
    <xf numFmtId="0" fontId="2" fillId="0" borderId="68" xfId="0" applyFont="1" applyFill="1" applyBorder="1" applyAlignment="1" applyProtection="1">
      <alignment horizontal="left" vertical="top" wrapText="1"/>
    </xf>
    <xf numFmtId="0" fontId="1" fillId="0" borderId="72" xfId="0" applyFont="1" applyFill="1" applyBorder="1" applyAlignment="1" applyProtection="1">
      <alignment horizontal="left" vertical="top"/>
    </xf>
    <xf numFmtId="0" fontId="1" fillId="0" borderId="73" xfId="0" applyFont="1" applyFill="1" applyBorder="1" applyAlignment="1" applyProtection="1">
      <alignment horizontal="left" vertical="top"/>
    </xf>
    <xf numFmtId="0" fontId="19" fillId="0" borderId="62" xfId="0" applyFont="1" applyFill="1" applyBorder="1" applyAlignment="1" applyProtection="1">
      <alignment horizontal="center" vertical="top" wrapText="1"/>
    </xf>
    <xf numFmtId="164" fontId="2" fillId="0" borderId="69" xfId="0" applyNumberFormat="1" applyFont="1" applyFill="1" applyBorder="1" applyAlignment="1" applyProtection="1">
      <alignment horizontal="right" vertical="top"/>
    </xf>
    <xf numFmtId="164" fontId="2" fillId="0" borderId="70" xfId="0" applyNumberFormat="1" applyFont="1" applyFill="1" applyBorder="1" applyAlignment="1" applyProtection="1">
      <alignment horizontal="right" vertical="top"/>
    </xf>
    <xf numFmtId="164" fontId="1" fillId="4" borderId="65" xfId="0" applyNumberFormat="1" applyFont="1" applyFill="1" applyBorder="1" applyAlignment="1" applyProtection="1">
      <alignment horizontal="left" vertical="top"/>
    </xf>
    <xf numFmtId="0" fontId="1" fillId="4" borderId="65" xfId="0" applyFont="1" applyFill="1" applyBorder="1" applyAlignment="1" applyProtection="1">
      <alignment horizontal="left" vertical="top"/>
    </xf>
    <xf numFmtId="164" fontId="1" fillId="4" borderId="66" xfId="0" applyNumberFormat="1" applyFont="1" applyFill="1" applyBorder="1" applyAlignment="1" applyProtection="1">
      <alignment horizontal="left" vertical="top"/>
    </xf>
    <xf numFmtId="0" fontId="1" fillId="4" borderId="66" xfId="0" applyFont="1" applyFill="1" applyBorder="1" applyAlignment="1" applyProtection="1">
      <alignment horizontal="left" vertical="top"/>
    </xf>
    <xf numFmtId="0" fontId="15" fillId="3" borderId="29" xfId="0" applyFont="1" applyFill="1" applyBorder="1" applyAlignment="1">
      <alignment horizontal="center" vertical="center" wrapText="1"/>
    </xf>
    <xf numFmtId="0" fontId="15" fillId="3" borderId="8" xfId="0" applyFont="1" applyFill="1" applyBorder="1" applyAlignment="1">
      <alignment horizontal="center" vertical="center" wrapText="1"/>
    </xf>
    <xf numFmtId="14" fontId="6" fillId="3" borderId="84" xfId="0" applyNumberFormat="1" applyFont="1" applyFill="1" applyBorder="1" applyAlignment="1" applyProtection="1">
      <alignment vertical="center" wrapText="1"/>
      <protection locked="0"/>
    </xf>
    <xf numFmtId="0" fontId="18" fillId="4" borderId="37" xfId="0" applyFont="1" applyFill="1" applyBorder="1" applyAlignment="1" applyProtection="1">
      <alignment horizontal="left" vertical="top"/>
    </xf>
    <xf numFmtId="3" fontId="1" fillId="0" borderId="0" xfId="0" applyNumberFormat="1" applyFont="1" applyFill="1" applyBorder="1" applyAlignment="1" applyProtection="1">
      <alignment horizontal="left" vertical="top"/>
    </xf>
    <xf numFmtId="0" fontId="19" fillId="0" borderId="64" xfId="0" applyFont="1" applyFill="1" applyBorder="1" applyAlignment="1" applyProtection="1">
      <alignment horizontal="right" vertical="top"/>
    </xf>
    <xf numFmtId="0" fontId="1" fillId="0" borderId="0" xfId="0" applyFont="1" applyFill="1" applyBorder="1" applyAlignment="1" applyProtection="1">
      <alignment horizontal="right" vertical="top"/>
    </xf>
    <xf numFmtId="0" fontId="18" fillId="4" borderId="64" xfId="0" applyFont="1" applyFill="1" applyBorder="1" applyAlignment="1" applyProtection="1">
      <alignment horizontal="right" vertical="top"/>
    </xf>
    <xf numFmtId="0" fontId="18" fillId="4" borderId="71" xfId="0" applyFont="1" applyFill="1" applyBorder="1" applyAlignment="1" applyProtection="1">
      <alignment horizontal="right" vertical="top"/>
    </xf>
    <xf numFmtId="0" fontId="19" fillId="0" borderId="37" xfId="0" applyFont="1" applyFill="1" applyBorder="1" applyAlignment="1" applyProtection="1">
      <alignment horizontal="right" vertical="top"/>
    </xf>
    <xf numFmtId="0" fontId="15" fillId="3" borderId="0" xfId="0" applyFont="1" applyFill="1" applyBorder="1" applyAlignment="1">
      <alignment vertical="center" wrapText="1"/>
    </xf>
    <xf numFmtId="164" fontId="1" fillId="0" borderId="10" xfId="0" applyNumberFormat="1" applyFont="1" applyFill="1" applyBorder="1" applyAlignment="1" applyProtection="1">
      <alignment horizontal="right" vertical="top"/>
    </xf>
    <xf numFmtId="0" fontId="1" fillId="0" borderId="10" xfId="0" applyFont="1" applyFill="1" applyBorder="1" applyAlignment="1" applyProtection="1">
      <alignment horizontal="right" vertical="top"/>
    </xf>
    <xf numFmtId="164" fontId="1" fillId="5" borderId="10" xfId="0" applyNumberFormat="1" applyFont="1" applyFill="1" applyBorder="1" applyAlignment="1" applyProtection="1">
      <alignment horizontal="right" vertical="top"/>
    </xf>
    <xf numFmtId="164" fontId="2" fillId="0" borderId="55" xfId="0" applyNumberFormat="1" applyFont="1" applyFill="1" applyBorder="1" applyAlignment="1" applyProtection="1">
      <alignment horizontal="center" vertical="center"/>
    </xf>
    <xf numFmtId="164" fontId="2" fillId="0" borderId="74" xfId="0" applyNumberFormat="1" applyFont="1" applyFill="1" applyBorder="1" applyAlignment="1" applyProtection="1">
      <alignment horizontal="center" vertical="center"/>
    </xf>
    <xf numFmtId="164" fontId="1" fillId="5" borderId="0" xfId="0" applyNumberFormat="1" applyFont="1" applyFill="1" applyBorder="1" applyAlignment="1" applyProtection="1">
      <alignment horizontal="left" vertical="top"/>
    </xf>
    <xf numFmtId="0" fontId="16" fillId="3" borderId="51" xfId="0" applyFont="1" applyFill="1" applyBorder="1" applyAlignment="1">
      <alignment vertical="center" wrapText="1"/>
    </xf>
    <xf numFmtId="0" fontId="16" fillId="3" borderId="33" xfId="0" applyFont="1" applyFill="1" applyBorder="1" applyAlignment="1">
      <alignment vertical="center" wrapText="1"/>
    </xf>
    <xf numFmtId="0" fontId="16" fillId="3" borderId="34" xfId="0" applyFont="1" applyFill="1" applyBorder="1" applyAlignment="1">
      <alignment vertical="center" wrapText="1"/>
    </xf>
    <xf numFmtId="164" fontId="6" fillId="0" borderId="0" xfId="0" applyNumberFormat="1" applyFont="1" applyFill="1" applyBorder="1" applyAlignment="1">
      <alignment horizontal="left" vertical="top"/>
    </xf>
    <xf numFmtId="0" fontId="19" fillId="0" borderId="0" xfId="0" applyFont="1" applyFill="1" applyBorder="1" applyAlignment="1">
      <alignment horizontal="left" vertical="center"/>
    </xf>
    <xf numFmtId="0" fontId="6" fillId="0" borderId="10" xfId="0" applyFont="1" applyFill="1" applyBorder="1" applyAlignment="1">
      <alignment horizontal="left" vertical="top"/>
    </xf>
    <xf numFmtId="0" fontId="6" fillId="0" borderId="0" xfId="0" applyFont="1" applyFill="1" applyBorder="1" applyAlignment="1">
      <alignment horizontal="right" vertical="top"/>
    </xf>
    <xf numFmtId="0" fontId="6" fillId="5" borderId="0" xfId="0" applyFont="1" applyFill="1" applyBorder="1" applyAlignment="1">
      <alignment horizontal="left" vertical="top"/>
    </xf>
    <xf numFmtId="0" fontId="15" fillId="3" borderId="10" xfId="0" applyFont="1" applyFill="1" applyBorder="1" applyAlignment="1">
      <alignment horizontal="center" vertical="center"/>
    </xf>
    <xf numFmtId="0" fontId="15" fillId="3" borderId="87" xfId="0"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3" borderId="38" xfId="0" applyFont="1" applyFill="1" applyBorder="1" applyAlignment="1" applyProtection="1">
      <alignment horizontal="center" vertical="center"/>
    </xf>
    <xf numFmtId="0" fontId="11" fillId="0" borderId="24" xfId="0" applyFont="1" applyFill="1" applyBorder="1" applyAlignment="1" applyProtection="1">
      <alignment horizontal="right" vertical="center" wrapText="1"/>
    </xf>
    <xf numFmtId="0" fontId="11" fillId="0" borderId="2" xfId="0" applyFont="1" applyFill="1" applyBorder="1" applyAlignment="1" applyProtection="1">
      <alignment horizontal="right" vertical="center" wrapText="1"/>
    </xf>
    <xf numFmtId="0" fontId="11" fillId="0" borderId="10" xfId="0" applyFont="1" applyFill="1" applyBorder="1" applyAlignment="1" applyProtection="1">
      <alignment horizontal="center" vertical="center" wrapText="1"/>
      <protection locked="0"/>
    </xf>
    <xf numFmtId="164" fontId="12" fillId="0" borderId="10" xfId="0" applyNumberFormat="1" applyFont="1" applyFill="1" applyBorder="1" applyAlignment="1" applyProtection="1">
      <alignment horizontal="center" vertical="center"/>
      <protection locked="0"/>
    </xf>
    <xf numFmtId="164" fontId="12" fillId="0" borderId="10" xfId="0" applyNumberFormat="1" applyFont="1" applyFill="1" applyBorder="1" applyAlignment="1" applyProtection="1">
      <alignment horizontal="center" vertical="center" wrapText="1"/>
      <protection locked="0"/>
    </xf>
    <xf numFmtId="164" fontId="16" fillId="0" borderId="8" xfId="0" applyNumberFormat="1" applyFont="1" applyFill="1" applyBorder="1" applyAlignment="1" applyProtection="1">
      <alignment horizontal="right" vertical="center" wrapText="1"/>
    </xf>
    <xf numFmtId="164" fontId="16" fillId="0" borderId="27" xfId="0" applyNumberFormat="1" applyFont="1" applyFill="1" applyBorder="1" applyAlignment="1" applyProtection="1">
      <alignment horizontal="right" vertical="center" wrapText="1"/>
    </xf>
    <xf numFmtId="0" fontId="17" fillId="0" borderId="24" xfId="0" applyFont="1" applyFill="1" applyBorder="1" applyAlignment="1" applyProtection="1">
      <alignment horizontal="right" vertical="center" wrapText="1"/>
    </xf>
    <xf numFmtId="0" fontId="17" fillId="0" borderId="2" xfId="0" applyFont="1" applyFill="1" applyBorder="1" applyAlignment="1" applyProtection="1">
      <alignment horizontal="right" vertical="center" wrapText="1"/>
    </xf>
    <xf numFmtId="0" fontId="6" fillId="0" borderId="60" xfId="0" applyFont="1" applyFill="1" applyBorder="1" applyAlignment="1" applyProtection="1">
      <alignment horizontal="center" wrapText="1"/>
      <protection locked="0"/>
    </xf>
    <xf numFmtId="0" fontId="6" fillId="0" borderId="61" xfId="0" applyFont="1" applyFill="1" applyBorder="1" applyAlignment="1" applyProtection="1">
      <alignment horizontal="center" wrapText="1"/>
      <protection locked="0"/>
    </xf>
    <xf numFmtId="0" fontId="6" fillId="0" borderId="62" xfId="0" applyFont="1" applyFill="1" applyBorder="1" applyAlignment="1" applyProtection="1">
      <alignment horizontal="center" wrapText="1"/>
      <protection locked="0"/>
    </xf>
    <xf numFmtId="0" fontId="6" fillId="0" borderId="30" xfId="0" applyFont="1" applyFill="1" applyBorder="1" applyAlignment="1">
      <alignment horizontal="center" wrapText="1"/>
    </xf>
    <xf numFmtId="0" fontId="6" fillId="0" borderId="31" xfId="0" applyFont="1" applyFill="1" applyBorder="1" applyAlignment="1">
      <alignment horizontal="center" wrapText="1"/>
    </xf>
    <xf numFmtId="0" fontId="6" fillId="0" borderId="32" xfId="0" applyFont="1" applyFill="1" applyBorder="1" applyAlignment="1">
      <alignment horizontal="center" wrapText="1"/>
    </xf>
    <xf numFmtId="0" fontId="11" fillId="0" borderId="14" xfId="0" applyFont="1" applyFill="1" applyBorder="1" applyAlignment="1">
      <alignment horizontal="center" vertical="top" wrapText="1"/>
    </xf>
    <xf numFmtId="0" fontId="11" fillId="0" borderId="10" xfId="0" applyFont="1" applyFill="1" applyBorder="1" applyAlignment="1">
      <alignment horizontal="center" vertical="top" wrapText="1"/>
    </xf>
    <xf numFmtId="49" fontId="12" fillId="0" borderId="10" xfId="0" applyNumberFormat="1" applyFont="1" applyFill="1" applyBorder="1" applyAlignment="1" applyProtection="1">
      <alignment horizontal="left" wrapText="1"/>
      <protection locked="0"/>
    </xf>
    <xf numFmtId="49" fontId="12" fillId="0" borderId="15" xfId="0" applyNumberFormat="1" applyFont="1" applyFill="1" applyBorder="1" applyAlignment="1" applyProtection="1">
      <alignment horizontal="left" wrapText="1"/>
      <protection locked="0"/>
    </xf>
    <xf numFmtId="0" fontId="11" fillId="0" borderId="14" xfId="0" applyFont="1" applyFill="1" applyBorder="1" applyAlignment="1">
      <alignment horizontal="right" vertical="top" wrapText="1"/>
    </xf>
    <xf numFmtId="0" fontId="11" fillId="0" borderId="10" xfId="0" applyFont="1" applyFill="1" applyBorder="1" applyAlignment="1">
      <alignment horizontal="right" vertical="top" wrapText="1"/>
    </xf>
    <xf numFmtId="0" fontId="11" fillId="0" borderId="54" xfId="0" applyFont="1" applyFill="1" applyBorder="1" applyAlignment="1">
      <alignment horizontal="center" vertical="top" wrapText="1"/>
    </xf>
    <xf numFmtId="0" fontId="11" fillId="0" borderId="42" xfId="0" applyFont="1" applyFill="1" applyBorder="1" applyAlignment="1">
      <alignment horizontal="center" vertical="top" wrapText="1"/>
    </xf>
    <xf numFmtId="0" fontId="11" fillId="0" borderId="43" xfId="0" applyFont="1" applyFill="1" applyBorder="1" applyAlignment="1">
      <alignment horizontal="center" vertical="top" wrapText="1"/>
    </xf>
    <xf numFmtId="0" fontId="11" fillId="0" borderId="41" xfId="0" applyFont="1" applyFill="1" applyBorder="1" applyAlignment="1" applyProtection="1">
      <alignment horizontal="left" vertical="top" wrapText="1"/>
      <protection locked="0"/>
    </xf>
    <xf numFmtId="0" fontId="11" fillId="0" borderId="42" xfId="0" applyFont="1" applyFill="1" applyBorder="1" applyAlignment="1" applyProtection="1">
      <alignment horizontal="left" vertical="top" wrapText="1"/>
      <protection locked="0"/>
    </xf>
    <xf numFmtId="0" fontId="11" fillId="0" borderId="43" xfId="0" applyFont="1" applyFill="1" applyBorder="1" applyAlignment="1" applyProtection="1">
      <alignment horizontal="left" vertical="top" wrapText="1"/>
      <protection locked="0"/>
    </xf>
    <xf numFmtId="0" fontId="12" fillId="0" borderId="39" xfId="0" applyFont="1" applyFill="1" applyBorder="1" applyAlignment="1" applyProtection="1">
      <alignment horizontal="left" wrapText="1"/>
      <protection locked="0"/>
    </xf>
    <xf numFmtId="0" fontId="12" fillId="0" borderId="40" xfId="0" applyFont="1" applyFill="1" applyBorder="1" applyAlignment="1" applyProtection="1">
      <alignment horizontal="left" wrapText="1"/>
      <protection locked="0"/>
    </xf>
    <xf numFmtId="49" fontId="12" fillId="0" borderId="39" xfId="0" applyNumberFormat="1" applyFont="1" applyFill="1" applyBorder="1" applyAlignment="1" applyProtection="1">
      <alignment horizontal="left" wrapText="1"/>
      <protection locked="0"/>
    </xf>
    <xf numFmtId="49" fontId="12" fillId="0" borderId="55" xfId="0" applyNumberFormat="1" applyFont="1" applyFill="1" applyBorder="1" applyAlignment="1" applyProtection="1">
      <alignment horizontal="left" wrapText="1"/>
      <protection locked="0"/>
    </xf>
    <xf numFmtId="49" fontId="12" fillId="0" borderId="39" xfId="0" applyNumberFormat="1" applyFont="1" applyFill="1" applyBorder="1" applyAlignment="1" applyProtection="1">
      <alignment horizontal="left"/>
      <protection locked="0"/>
    </xf>
    <xf numFmtId="49" fontId="12" fillId="0" borderId="55" xfId="0" applyNumberFormat="1" applyFont="1" applyFill="1" applyBorder="1" applyAlignment="1" applyProtection="1">
      <alignment horizontal="left"/>
      <protection locked="0"/>
    </xf>
    <xf numFmtId="164" fontId="16" fillId="0" borderId="1" xfId="0" applyNumberFormat="1" applyFont="1" applyFill="1" applyBorder="1" applyAlignment="1">
      <alignment horizontal="right" vertical="center" wrapText="1"/>
    </xf>
    <xf numFmtId="164" fontId="16" fillId="0" borderId="2" xfId="0" applyNumberFormat="1" applyFont="1" applyFill="1" applyBorder="1" applyAlignment="1">
      <alignment horizontal="right" vertical="center" wrapText="1"/>
    </xf>
    <xf numFmtId="164" fontId="16" fillId="0" borderId="25" xfId="0" applyNumberFormat="1" applyFont="1" applyFill="1" applyBorder="1" applyAlignment="1">
      <alignment horizontal="right" vertical="center" wrapText="1"/>
    </xf>
    <xf numFmtId="0" fontId="14" fillId="0" borderId="21" xfId="0" applyFont="1" applyFill="1" applyBorder="1" applyAlignment="1">
      <alignment horizontal="right" vertical="top" wrapText="1"/>
    </xf>
    <xf numFmtId="0" fontId="14" fillId="0" borderId="22" xfId="0" applyFont="1" applyFill="1" applyBorder="1" applyAlignment="1">
      <alignment horizontal="right" vertical="top" wrapText="1"/>
    </xf>
    <xf numFmtId="0" fontId="14" fillId="0" borderId="58" xfId="0" applyFont="1" applyFill="1" applyBorder="1" applyAlignment="1">
      <alignment horizontal="right" vertical="top" wrapText="1"/>
    </xf>
    <xf numFmtId="164" fontId="12" fillId="0" borderId="59" xfId="0" applyNumberFormat="1" applyFont="1" applyFill="1" applyBorder="1" applyAlignment="1" applyProtection="1">
      <alignment horizontal="right" wrapText="1"/>
      <protection locked="0"/>
    </xf>
    <xf numFmtId="164" fontId="12" fillId="0" borderId="22" xfId="0" applyNumberFormat="1" applyFont="1" applyFill="1" applyBorder="1" applyAlignment="1" applyProtection="1">
      <alignment horizontal="right" wrapText="1"/>
      <protection locked="0"/>
    </xf>
    <xf numFmtId="164" fontId="12" fillId="0" borderId="23" xfId="0" applyNumberFormat="1" applyFont="1" applyFill="1" applyBorder="1" applyAlignment="1" applyProtection="1">
      <alignment horizontal="right" wrapText="1"/>
      <protection locked="0"/>
    </xf>
    <xf numFmtId="0" fontId="14" fillId="0" borderId="24" xfId="0" applyFont="1" applyFill="1" applyBorder="1" applyAlignment="1">
      <alignment horizontal="right" vertical="top" wrapText="1"/>
    </xf>
    <xf numFmtId="0" fontId="14" fillId="0" borderId="2" xfId="0" applyFont="1" applyFill="1" applyBorder="1" applyAlignment="1">
      <alignment horizontal="right" vertical="top" wrapText="1"/>
    </xf>
    <xf numFmtId="0" fontId="14" fillId="0" borderId="3" xfId="0" applyFont="1" applyFill="1" applyBorder="1" applyAlignment="1">
      <alignment horizontal="right" vertical="top" wrapText="1"/>
    </xf>
    <xf numFmtId="164" fontId="12" fillId="0" borderId="1" xfId="0" applyNumberFormat="1" applyFont="1" applyFill="1" applyBorder="1" applyAlignment="1" applyProtection="1">
      <alignment horizontal="right" wrapText="1"/>
      <protection locked="0"/>
    </xf>
    <xf numFmtId="164" fontId="12" fillId="0" borderId="2" xfId="0" applyNumberFormat="1" applyFont="1" applyFill="1" applyBorder="1" applyAlignment="1" applyProtection="1">
      <alignment horizontal="right" wrapText="1"/>
      <protection locked="0"/>
    </xf>
    <xf numFmtId="164" fontId="12" fillId="0" borderId="25" xfId="0" applyNumberFormat="1" applyFont="1" applyFill="1" applyBorder="1" applyAlignment="1" applyProtection="1">
      <alignment horizontal="right" wrapText="1"/>
      <protection locked="0"/>
    </xf>
    <xf numFmtId="164" fontId="16" fillId="0" borderId="17" xfId="0" applyNumberFormat="1" applyFont="1" applyFill="1" applyBorder="1" applyAlignment="1" applyProtection="1">
      <alignment horizontal="right" vertical="center" wrapText="1"/>
    </xf>
    <xf numFmtId="164" fontId="16" fillId="0" borderId="18" xfId="0" applyNumberFormat="1" applyFont="1" applyFill="1" applyBorder="1" applyAlignment="1" applyProtection="1">
      <alignment horizontal="right" vertical="center" wrapText="1"/>
    </xf>
    <xf numFmtId="14" fontId="16" fillId="0" borderId="16" xfId="0" applyNumberFormat="1" applyFont="1" applyFill="1" applyBorder="1" applyAlignment="1" applyProtection="1">
      <alignment horizontal="right" vertical="center" wrapText="1"/>
      <protection locked="0"/>
    </xf>
    <xf numFmtId="14" fontId="16" fillId="0" borderId="17" xfId="0" applyNumberFormat="1" applyFont="1" applyFill="1" applyBorder="1" applyAlignment="1" applyProtection="1">
      <alignment horizontal="right" vertical="center" wrapText="1"/>
      <protection locked="0"/>
    </xf>
    <xf numFmtId="0" fontId="15" fillId="0" borderId="29"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15" fillId="0" borderId="27" xfId="0" applyFont="1" applyFill="1" applyBorder="1" applyAlignment="1" applyProtection="1">
      <alignment horizontal="left" vertical="top" wrapText="1"/>
      <protection locked="0"/>
    </xf>
    <xf numFmtId="0" fontId="17" fillId="0" borderId="30" xfId="0" applyFont="1" applyFill="1" applyBorder="1" applyAlignment="1">
      <alignment horizontal="left" vertical="top" wrapText="1"/>
    </xf>
    <xf numFmtId="0" fontId="17" fillId="0" borderId="31" xfId="0" applyFont="1" applyFill="1" applyBorder="1" applyAlignment="1">
      <alignment horizontal="left" vertical="top" wrapText="1"/>
    </xf>
    <xf numFmtId="0" fontId="17" fillId="0" borderId="32" xfId="0" applyFont="1" applyFill="1" applyBorder="1" applyAlignment="1">
      <alignment horizontal="left" vertical="top" wrapText="1"/>
    </xf>
    <xf numFmtId="0" fontId="6" fillId="0" borderId="17" xfId="0" applyFont="1" applyFill="1" applyBorder="1" applyAlignment="1" applyProtection="1">
      <alignment horizontal="center" vertical="center" wrapText="1"/>
      <protection locked="0"/>
    </xf>
    <xf numFmtId="0" fontId="6" fillId="0" borderId="18" xfId="0" applyFont="1" applyFill="1" applyBorder="1" applyAlignment="1" applyProtection="1">
      <alignment horizontal="center" vertical="center" wrapText="1"/>
      <protection locked="0"/>
    </xf>
    <xf numFmtId="0" fontId="11" fillId="0" borderId="10" xfId="0" applyFont="1" applyFill="1" applyBorder="1" applyAlignment="1">
      <alignment horizontal="left" vertical="center" wrapText="1"/>
    </xf>
    <xf numFmtId="0" fontId="11" fillId="0" borderId="15"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6" fillId="0" borderId="37" xfId="0" applyFont="1" applyFill="1" applyBorder="1" applyAlignment="1">
      <alignment horizontal="center" wrapText="1"/>
    </xf>
    <xf numFmtId="0" fontId="6" fillId="0" borderId="0" xfId="0" applyFont="1" applyFill="1" applyBorder="1" applyAlignment="1">
      <alignment horizontal="center" wrapText="1"/>
    </xf>
    <xf numFmtId="0" fontId="6" fillId="0" borderId="38" xfId="0" applyFont="1" applyFill="1" applyBorder="1" applyAlignment="1">
      <alignment horizontal="center" wrapText="1"/>
    </xf>
    <xf numFmtId="0" fontId="6" fillId="0" borderId="17" xfId="0" applyFont="1" applyFill="1" applyBorder="1" applyAlignment="1" applyProtection="1">
      <alignment horizontal="center" wrapText="1"/>
      <protection locked="0"/>
    </xf>
    <xf numFmtId="0" fontId="6" fillId="0" borderId="18" xfId="0" applyFont="1" applyFill="1" applyBorder="1" applyAlignment="1" applyProtection="1">
      <alignment horizontal="center" wrapText="1"/>
      <protection locked="0"/>
    </xf>
    <xf numFmtId="0" fontId="11" fillId="0" borderId="10" xfId="0" applyFont="1" applyFill="1" applyBorder="1" applyAlignment="1">
      <alignment horizontal="left" vertical="top" wrapText="1"/>
    </xf>
    <xf numFmtId="0" fontId="11" fillId="0" borderId="15" xfId="0" applyFont="1" applyFill="1" applyBorder="1" applyAlignment="1">
      <alignment horizontal="left" vertical="top" wrapText="1"/>
    </xf>
    <xf numFmtId="0" fontId="7" fillId="2" borderId="11" xfId="0" applyFont="1" applyFill="1" applyBorder="1" applyAlignment="1">
      <alignment horizontal="left" vertical="top" wrapText="1"/>
    </xf>
    <xf numFmtId="0" fontId="7" fillId="2" borderId="12" xfId="0" applyFont="1" applyFill="1" applyBorder="1" applyAlignment="1">
      <alignment horizontal="left" vertical="top" wrapText="1"/>
    </xf>
    <xf numFmtId="0" fontId="7" fillId="2" borderId="13" xfId="0" applyFont="1" applyFill="1" applyBorder="1" applyAlignment="1">
      <alignment horizontal="left" vertical="top" wrapText="1"/>
    </xf>
    <xf numFmtId="0" fontId="14" fillId="0" borderId="28" xfId="0" applyFont="1" applyFill="1" applyBorder="1" applyAlignment="1">
      <alignment horizontal="right" vertical="center" wrapText="1"/>
    </xf>
    <xf numFmtId="0" fontId="14" fillId="0" borderId="5" xfId="0" applyFont="1" applyFill="1" applyBorder="1" applyAlignment="1">
      <alignment horizontal="right" vertical="center" wrapText="1"/>
    </xf>
    <xf numFmtId="0" fontId="14" fillId="0" borderId="6" xfId="0" applyFont="1" applyFill="1" applyBorder="1" applyAlignment="1">
      <alignment horizontal="right" vertical="center" wrapText="1"/>
    </xf>
    <xf numFmtId="0" fontId="14" fillId="0" borderId="29" xfId="0" applyFont="1" applyFill="1" applyBorder="1" applyAlignment="1">
      <alignment horizontal="right" vertical="center" wrapText="1"/>
    </xf>
    <xf numFmtId="0" fontId="14" fillId="0" borderId="8" xfId="0" applyFont="1" applyFill="1" applyBorder="1" applyAlignment="1">
      <alignment horizontal="right" vertical="center" wrapText="1"/>
    </xf>
    <xf numFmtId="0" fontId="14" fillId="0" borderId="9" xfId="0" applyFont="1" applyFill="1" applyBorder="1" applyAlignment="1">
      <alignment horizontal="right" vertical="center" wrapText="1"/>
    </xf>
    <xf numFmtId="0" fontId="15" fillId="0" borderId="24" xfId="0" applyFont="1" applyFill="1" applyBorder="1" applyAlignment="1">
      <alignment horizontal="right" vertical="top" wrapText="1"/>
    </xf>
    <xf numFmtId="0" fontId="15" fillId="0" borderId="2" xfId="0" applyFont="1" applyFill="1" applyBorder="1" applyAlignment="1">
      <alignment horizontal="right" vertical="top" wrapText="1"/>
    </xf>
    <xf numFmtId="0" fontId="15" fillId="0" borderId="3" xfId="0" applyFont="1" applyFill="1" applyBorder="1" applyAlignment="1">
      <alignment horizontal="right" vertical="top" wrapText="1"/>
    </xf>
    <xf numFmtId="164" fontId="16" fillId="0" borderId="1" xfId="0" applyNumberFormat="1" applyFont="1" applyFill="1" applyBorder="1" applyAlignment="1">
      <alignment horizontal="right" wrapText="1"/>
    </xf>
    <xf numFmtId="164" fontId="16" fillId="0" borderId="2" xfId="0" applyNumberFormat="1" applyFont="1" applyFill="1" applyBorder="1" applyAlignment="1">
      <alignment horizontal="right" wrapText="1"/>
    </xf>
    <xf numFmtId="164" fontId="16" fillId="0" borderId="25" xfId="0" applyNumberFormat="1" applyFont="1" applyFill="1" applyBorder="1" applyAlignment="1">
      <alignment horizontal="right" wrapText="1"/>
    </xf>
    <xf numFmtId="0" fontId="15" fillId="0" borderId="28" xfId="0" applyFont="1" applyFill="1" applyBorder="1" applyAlignment="1">
      <alignment horizontal="right" vertical="center" wrapText="1"/>
    </xf>
    <xf numFmtId="0" fontId="15" fillId="0" borderId="5" xfId="0" applyFont="1" applyFill="1" applyBorder="1" applyAlignment="1">
      <alignment horizontal="right" vertical="center" wrapText="1"/>
    </xf>
    <xf numFmtId="0" fontId="15" fillId="0" borderId="51" xfId="0" applyFont="1" applyFill="1" applyBorder="1" applyAlignment="1">
      <alignment horizontal="right" vertical="center" wrapText="1"/>
    </xf>
    <xf numFmtId="0" fontId="15" fillId="0" borderId="33" xfId="0" applyFont="1" applyFill="1" applyBorder="1" applyAlignment="1">
      <alignment horizontal="right" vertical="center" wrapText="1"/>
    </xf>
    <xf numFmtId="0" fontId="15" fillId="0" borderId="1" xfId="0" applyFont="1" applyFill="1" applyBorder="1" applyAlignment="1">
      <alignment horizontal="right" vertical="top" wrapText="1"/>
    </xf>
    <xf numFmtId="3" fontId="16" fillId="0" borderId="1" xfId="0" applyNumberFormat="1" applyFont="1" applyFill="1" applyBorder="1" applyAlignment="1" applyProtection="1">
      <alignment horizontal="right" wrapText="1"/>
      <protection locked="0"/>
    </xf>
    <xf numFmtId="3" fontId="16" fillId="0" borderId="2" xfId="0" applyNumberFormat="1" applyFont="1" applyFill="1" applyBorder="1" applyAlignment="1" applyProtection="1">
      <alignment horizontal="right" wrapText="1"/>
      <protection locked="0"/>
    </xf>
    <xf numFmtId="3" fontId="16" fillId="0" borderId="25" xfId="0" applyNumberFormat="1" applyFont="1" applyFill="1" applyBorder="1" applyAlignment="1" applyProtection="1">
      <alignment horizontal="right" wrapText="1"/>
      <protection locked="0"/>
    </xf>
    <xf numFmtId="0" fontId="15" fillId="0" borderId="36" xfId="0" applyFont="1" applyFill="1" applyBorder="1" applyAlignment="1">
      <alignment horizontal="right" vertical="top" wrapText="1"/>
    </xf>
    <xf numFmtId="0" fontId="15" fillId="0" borderId="31" xfId="0" applyFont="1" applyFill="1" applyBorder="1" applyAlignment="1">
      <alignment horizontal="right" vertical="top" wrapText="1"/>
    </xf>
    <xf numFmtId="0" fontId="15" fillId="0" borderId="35" xfId="0" applyFont="1" applyFill="1" applyBorder="1" applyAlignment="1">
      <alignment horizontal="right" vertical="top" wrapText="1"/>
    </xf>
    <xf numFmtId="164" fontId="16" fillId="0" borderId="36" xfId="0" applyNumberFormat="1" applyFont="1" applyFill="1" applyBorder="1" applyAlignment="1">
      <alignment horizontal="right" wrapText="1"/>
    </xf>
    <xf numFmtId="164" fontId="16" fillId="0" borderId="31" xfId="0" applyNumberFormat="1" applyFont="1" applyFill="1" applyBorder="1" applyAlignment="1">
      <alignment horizontal="right" wrapText="1"/>
    </xf>
    <xf numFmtId="164" fontId="16" fillId="0" borderId="32" xfId="0" applyNumberFormat="1" applyFont="1" applyFill="1" applyBorder="1" applyAlignment="1">
      <alignment horizontal="right" wrapText="1"/>
    </xf>
    <xf numFmtId="0" fontId="6" fillId="0" borderId="12" xfId="0" applyFont="1" applyFill="1" applyBorder="1" applyAlignment="1" applyProtection="1">
      <alignment horizontal="left" wrapText="1"/>
      <protection locked="0"/>
    </xf>
    <xf numFmtId="0" fontId="15" fillId="0" borderId="24" xfId="0" applyFont="1" applyFill="1" applyBorder="1" applyAlignment="1">
      <alignment horizontal="right" vertical="center" wrapText="1"/>
    </xf>
    <xf numFmtId="0" fontId="15" fillId="0" borderId="2" xfId="0" applyFont="1" applyFill="1" applyBorder="1" applyAlignment="1">
      <alignment horizontal="right" vertical="center" wrapText="1"/>
    </xf>
    <xf numFmtId="0" fontId="15" fillId="0" borderId="3" xfId="0" applyFont="1" applyFill="1" applyBorder="1" applyAlignment="1">
      <alignment horizontal="right" vertical="center" wrapText="1"/>
    </xf>
    <xf numFmtId="0" fontId="17" fillId="0" borderId="51" xfId="0" applyFont="1" applyFill="1" applyBorder="1" applyAlignment="1">
      <alignment horizontal="left" vertical="center" wrapText="1"/>
    </xf>
    <xf numFmtId="0" fontId="17" fillId="0" borderId="33" xfId="0" applyFont="1" applyFill="1" applyBorder="1" applyAlignment="1">
      <alignment horizontal="left" vertical="center" wrapText="1"/>
    </xf>
    <xf numFmtId="0" fontId="17" fillId="0" borderId="31" xfId="0" applyFont="1" applyFill="1" applyBorder="1" applyAlignment="1">
      <alignment horizontal="left" vertical="center" wrapText="1"/>
    </xf>
    <xf numFmtId="0" fontId="17" fillId="0" borderId="32" xfId="0" applyFont="1" applyFill="1" applyBorder="1" applyAlignment="1">
      <alignment horizontal="left" vertical="center" wrapText="1"/>
    </xf>
    <xf numFmtId="0" fontId="15" fillId="0" borderId="37" xfId="0" applyFont="1" applyFill="1" applyBorder="1" applyAlignment="1">
      <alignment horizontal="left" vertical="top" wrapText="1"/>
    </xf>
    <xf numFmtId="0" fontId="15" fillId="0" borderId="0" xfId="0" applyFont="1" applyFill="1" applyBorder="1" applyAlignment="1">
      <alignment horizontal="left" vertical="top" wrapText="1"/>
    </xf>
    <xf numFmtId="0" fontId="15" fillId="0" borderId="38" xfId="0" applyFont="1" applyFill="1" applyBorder="1" applyAlignment="1">
      <alignment horizontal="left" vertical="top" wrapText="1"/>
    </xf>
    <xf numFmtId="0" fontId="15" fillId="0" borderId="12" xfId="0" applyFont="1" applyFill="1" applyBorder="1" applyAlignment="1">
      <alignment horizontal="center" vertical="top" wrapText="1"/>
    </xf>
    <xf numFmtId="0" fontId="7" fillId="0" borderId="11" xfId="0" applyFont="1" applyFill="1" applyBorder="1" applyAlignment="1">
      <alignment horizontal="right" vertical="center" wrapText="1"/>
    </xf>
    <xf numFmtId="0" fontId="7" fillId="0" borderId="12" xfId="0" applyFont="1" applyFill="1" applyBorder="1" applyAlignment="1">
      <alignment horizontal="right" vertical="center" wrapText="1"/>
    </xf>
    <xf numFmtId="0" fontId="15" fillId="0" borderId="29"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27" xfId="0" applyFont="1" applyFill="1" applyBorder="1" applyAlignment="1">
      <alignment horizontal="center" vertical="center" wrapText="1"/>
    </xf>
    <xf numFmtId="0" fontId="14" fillId="0" borderId="28"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29" xfId="0" applyFont="1" applyFill="1" applyBorder="1" applyAlignment="1">
      <alignment horizontal="center" vertical="center" wrapText="1"/>
    </xf>
    <xf numFmtId="0" fontId="14" fillId="0" borderId="8" xfId="0" applyFont="1" applyFill="1" applyBorder="1" applyAlignment="1">
      <alignment horizontal="center" vertical="center" wrapText="1"/>
    </xf>
    <xf numFmtId="164" fontId="12" fillId="3" borderId="8" xfId="0" applyNumberFormat="1" applyFont="1" applyFill="1" applyBorder="1" applyAlignment="1" applyProtection="1">
      <alignment horizontal="right" vertical="center" wrapText="1"/>
      <protection locked="0"/>
    </xf>
    <xf numFmtId="164" fontId="12" fillId="3" borderId="27" xfId="0" applyNumberFormat="1" applyFont="1" applyFill="1" applyBorder="1" applyAlignment="1" applyProtection="1">
      <alignment horizontal="right" vertical="center" wrapText="1"/>
      <protection locked="0"/>
    </xf>
    <xf numFmtId="0" fontId="14" fillId="0" borderId="83" xfId="0" applyFont="1" applyFill="1" applyBorder="1" applyAlignment="1">
      <alignment horizontal="right" vertical="center" wrapText="1"/>
    </xf>
    <xf numFmtId="0" fontId="14" fillId="0" borderId="84" xfId="0" applyFont="1" applyFill="1" applyBorder="1" applyAlignment="1">
      <alignment horizontal="right" vertical="center" wrapText="1"/>
    </xf>
    <xf numFmtId="14" fontId="6" fillId="0" borderId="84" xfId="0" applyNumberFormat="1" applyFont="1" applyFill="1" applyBorder="1" applyAlignment="1" applyProtection="1">
      <alignment horizontal="center" vertical="center" wrapText="1"/>
      <protection locked="0"/>
    </xf>
    <xf numFmtId="0" fontId="14" fillId="0" borderId="84" xfId="0" applyFont="1" applyFill="1" applyBorder="1" applyAlignment="1">
      <alignment horizontal="center" vertical="center" wrapText="1"/>
    </xf>
    <xf numFmtId="0" fontId="14" fillId="0" borderId="85" xfId="0" applyFont="1" applyFill="1" applyBorder="1" applyAlignment="1">
      <alignment horizontal="center" vertical="center" wrapText="1"/>
    </xf>
    <xf numFmtId="0" fontId="17" fillId="0" borderId="24" xfId="0" applyFont="1" applyFill="1" applyBorder="1" applyAlignment="1">
      <alignment horizontal="right" vertical="center" wrapText="1"/>
    </xf>
    <xf numFmtId="0" fontId="17" fillId="0" borderId="2" xfId="0" applyFont="1" applyFill="1" applyBorder="1" applyAlignment="1">
      <alignment horizontal="right" vertical="center" wrapText="1"/>
    </xf>
    <xf numFmtId="164" fontId="16" fillId="0" borderId="8" xfId="0" applyNumberFormat="1" applyFont="1" applyFill="1" applyBorder="1" applyAlignment="1">
      <alignment horizontal="right" vertical="center" wrapText="1"/>
    </xf>
    <xf numFmtId="164" fontId="16" fillId="0" borderId="27" xfId="0" applyNumberFormat="1" applyFont="1" applyFill="1" applyBorder="1" applyAlignment="1">
      <alignment horizontal="right" vertical="center" wrapText="1"/>
    </xf>
    <xf numFmtId="164" fontId="16" fillId="0" borderId="36" xfId="0" applyNumberFormat="1" applyFont="1" applyFill="1" applyBorder="1" applyAlignment="1">
      <alignment horizontal="right" vertical="center" wrapText="1"/>
    </xf>
    <xf numFmtId="164" fontId="16" fillId="0" borderId="31" xfId="0" applyNumberFormat="1" applyFont="1" applyFill="1" applyBorder="1" applyAlignment="1">
      <alignment horizontal="right" vertical="center" wrapText="1"/>
    </xf>
    <xf numFmtId="164" fontId="16" fillId="0" borderId="32" xfId="0" applyNumberFormat="1" applyFont="1" applyFill="1" applyBorder="1" applyAlignment="1">
      <alignment horizontal="right" vertical="center" wrapText="1"/>
    </xf>
    <xf numFmtId="0" fontId="15" fillId="0" borderId="42" xfId="0" applyFont="1" applyFill="1" applyBorder="1" applyAlignment="1">
      <alignment horizontal="right" vertical="center" wrapText="1"/>
    </xf>
    <xf numFmtId="0" fontId="15" fillId="0" borderId="86" xfId="0" applyFont="1" applyFill="1" applyBorder="1" applyAlignment="1">
      <alignment horizontal="right" vertical="center" wrapText="1"/>
    </xf>
    <xf numFmtId="0" fontId="15" fillId="2" borderId="21"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9" fillId="0" borderId="24" xfId="0"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26" xfId="0" applyFont="1" applyFill="1" applyBorder="1" applyAlignment="1">
      <alignment horizontal="left" vertical="center" wrapText="1"/>
    </xf>
    <xf numFmtId="164" fontId="7" fillId="0" borderId="12" xfId="0" applyNumberFormat="1" applyFont="1" applyFill="1" applyBorder="1" applyAlignment="1">
      <alignment horizontal="right" vertical="center" wrapText="1"/>
    </xf>
    <xf numFmtId="164" fontId="7" fillId="0" borderId="13" xfId="0" applyNumberFormat="1" applyFont="1" applyFill="1" applyBorder="1" applyAlignment="1">
      <alignment horizontal="right" vertical="center" wrapText="1"/>
    </xf>
    <xf numFmtId="1" fontId="12" fillId="0" borderId="20" xfId="0" applyNumberFormat="1" applyFont="1" applyFill="1" applyBorder="1" applyAlignment="1" applyProtection="1">
      <alignment horizontal="center" vertical="center" wrapText="1"/>
      <protection locked="0"/>
    </xf>
    <xf numFmtId="0" fontId="15" fillId="3" borderId="21"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49" xfId="0" applyFont="1" applyFill="1" applyBorder="1" applyAlignment="1">
      <alignment horizontal="center" vertical="center" wrapText="1"/>
    </xf>
    <xf numFmtId="0" fontId="15" fillId="3" borderId="50" xfId="0" applyFont="1" applyFill="1" applyBorder="1" applyAlignment="1">
      <alignment horizontal="center" vertical="center" wrapText="1"/>
    </xf>
    <xf numFmtId="0" fontId="14" fillId="0" borderId="24" xfId="0" applyFont="1" applyFill="1" applyBorder="1" applyAlignment="1">
      <alignment horizontal="right" vertical="center" wrapText="1"/>
    </xf>
    <xf numFmtId="0" fontId="14" fillId="0" borderId="2" xfId="0" applyFont="1" applyFill="1" applyBorder="1" applyAlignment="1">
      <alignment horizontal="right" vertical="center" wrapText="1"/>
    </xf>
    <xf numFmtId="0" fontId="14" fillId="0" borderId="3" xfId="0" applyFont="1" applyFill="1" applyBorder="1" applyAlignment="1">
      <alignment horizontal="right" vertical="center" wrapText="1"/>
    </xf>
    <xf numFmtId="164" fontId="12" fillId="0" borderId="1" xfId="0" applyNumberFormat="1" applyFont="1" applyFill="1" applyBorder="1" applyAlignment="1" applyProtection="1">
      <alignment horizontal="right" vertical="center" wrapText="1"/>
      <protection locked="0"/>
    </xf>
    <xf numFmtId="164" fontId="12" fillId="0" borderId="2" xfId="0" applyNumberFormat="1" applyFont="1" applyFill="1" applyBorder="1" applyAlignment="1" applyProtection="1">
      <alignment horizontal="right" vertical="center" wrapText="1"/>
      <protection locked="0"/>
    </xf>
    <xf numFmtId="164" fontId="12" fillId="0" borderId="25" xfId="0" applyNumberFormat="1" applyFont="1" applyFill="1" applyBorder="1" applyAlignment="1" applyProtection="1">
      <alignment horizontal="right" vertical="center" wrapText="1"/>
      <protection locked="0"/>
    </xf>
    <xf numFmtId="0" fontId="7" fillId="0" borderId="28"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164" fontId="16" fillId="0" borderId="4" xfId="0" applyNumberFormat="1" applyFont="1" applyFill="1" applyBorder="1" applyAlignment="1">
      <alignment horizontal="center" vertical="center" wrapText="1"/>
    </xf>
    <xf numFmtId="164" fontId="16" fillId="0" borderId="5" xfId="0" applyNumberFormat="1" applyFont="1" applyFill="1" applyBorder="1" applyAlignment="1">
      <alignment horizontal="center" vertical="center" wrapText="1"/>
    </xf>
    <xf numFmtId="164" fontId="16" fillId="0" borderId="26" xfId="0" applyNumberFormat="1" applyFont="1" applyFill="1" applyBorder="1" applyAlignment="1">
      <alignment horizontal="center" vertical="center" wrapText="1"/>
    </xf>
    <xf numFmtId="164" fontId="16" fillId="0" borderId="53" xfId="0" applyNumberFormat="1" applyFont="1" applyFill="1" applyBorder="1" applyAlignment="1">
      <alignment horizontal="center" vertical="center" wrapText="1"/>
    </xf>
    <xf numFmtId="164" fontId="16" fillId="0" borderId="33" xfId="0" applyNumberFormat="1" applyFont="1" applyFill="1" applyBorder="1" applyAlignment="1">
      <alignment horizontal="center" vertical="center" wrapText="1"/>
    </xf>
    <xf numFmtId="164" fontId="16" fillId="0" borderId="34" xfId="0" applyNumberFormat="1" applyFont="1" applyFill="1" applyBorder="1" applyAlignment="1">
      <alignment horizontal="center" vertical="center" wrapText="1"/>
    </xf>
    <xf numFmtId="0" fontId="16" fillId="0" borderId="51" xfId="0" applyFont="1" applyFill="1" applyBorder="1" applyAlignment="1">
      <alignment horizontal="center" vertical="center" wrapText="1"/>
    </xf>
    <xf numFmtId="0" fontId="16" fillId="0" borderId="33" xfId="0" applyFont="1" applyFill="1" applyBorder="1" applyAlignment="1">
      <alignment horizontal="center" vertical="center" wrapText="1"/>
    </xf>
    <xf numFmtId="0" fontId="16" fillId="0" borderId="52" xfId="0" applyFont="1" applyFill="1" applyBorder="1" applyAlignment="1">
      <alignment horizontal="center" vertical="center" wrapText="1"/>
    </xf>
    <xf numFmtId="0" fontId="11" fillId="0" borderId="15" xfId="0" applyFont="1" applyFill="1" applyBorder="1" applyAlignment="1" applyProtection="1">
      <alignment horizontal="center" vertical="center" wrapText="1"/>
      <protection locked="0"/>
    </xf>
    <xf numFmtId="0" fontId="14" fillId="0" borderId="45" xfId="0" applyFont="1" applyFill="1" applyBorder="1" applyAlignment="1">
      <alignment horizontal="right" vertical="center" wrapText="1"/>
    </xf>
    <xf numFmtId="0" fontId="14" fillId="0" borderId="75" xfId="0" applyFont="1" applyFill="1" applyBorder="1" applyAlignment="1">
      <alignment horizontal="right" vertical="center" wrapText="1"/>
    </xf>
    <xf numFmtId="0" fontId="14" fillId="0" borderId="76" xfId="0" applyFont="1" applyFill="1" applyBorder="1" applyAlignment="1">
      <alignment horizontal="right" vertical="center" wrapText="1"/>
    </xf>
    <xf numFmtId="0" fontId="14" fillId="0" borderId="77" xfId="0" applyFont="1" applyFill="1" applyBorder="1" applyAlignment="1">
      <alignment horizontal="right" vertical="center" wrapText="1"/>
    </xf>
    <xf numFmtId="0" fontId="14" fillId="3" borderId="56" xfId="0" applyFont="1" applyFill="1" applyBorder="1" applyAlignment="1">
      <alignment horizontal="center" vertical="center" wrapText="1"/>
    </xf>
    <xf numFmtId="0" fontId="14" fillId="3" borderId="45" xfId="0" applyFont="1" applyFill="1" applyBorder="1" applyAlignment="1">
      <alignment horizontal="center" vertical="center" wrapText="1"/>
    </xf>
    <xf numFmtId="0" fontId="14" fillId="3" borderId="81" xfId="0" applyFont="1" applyFill="1" applyBorder="1" applyAlignment="1">
      <alignment horizontal="center" vertical="center" wrapText="1"/>
    </xf>
    <xf numFmtId="0" fontId="14" fillId="3" borderId="76" xfId="0" applyFont="1" applyFill="1" applyBorder="1" applyAlignment="1">
      <alignment horizontal="center" vertical="center" wrapText="1"/>
    </xf>
    <xf numFmtId="0" fontId="9" fillId="3" borderId="78" xfId="0" applyFont="1" applyFill="1" applyBorder="1" applyAlignment="1">
      <alignment horizontal="center" vertical="center" wrapText="1"/>
    </xf>
    <xf numFmtId="0" fontId="9" fillId="3" borderId="79" xfId="0" applyFont="1" applyFill="1" applyBorder="1" applyAlignment="1">
      <alignment horizontal="center" vertical="center" wrapText="1"/>
    </xf>
    <xf numFmtId="0" fontId="9" fillId="3" borderId="80" xfId="0" applyFont="1" applyFill="1" applyBorder="1" applyAlignment="1">
      <alignment horizontal="center" vertical="center" wrapText="1"/>
    </xf>
    <xf numFmtId="0" fontId="15" fillId="0" borderId="40"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3" borderId="40"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9" fillId="0" borderId="25" xfId="0" applyFont="1" applyFill="1" applyBorder="1" applyAlignment="1">
      <alignment horizontal="left" vertical="center" wrapText="1"/>
    </xf>
    <xf numFmtId="0" fontId="6" fillId="0" borderId="1"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left" vertical="center" wrapText="1"/>
      <protection locked="0"/>
    </xf>
    <xf numFmtId="0" fontId="6" fillId="0" borderId="25" xfId="0" applyFont="1" applyFill="1" applyBorder="1" applyAlignment="1" applyProtection="1">
      <alignment horizontal="left" vertical="center" wrapText="1"/>
      <protection locked="0"/>
    </xf>
    <xf numFmtId="0" fontId="6" fillId="0" borderId="4" xfId="0" applyFont="1" applyFill="1" applyBorder="1" applyAlignment="1" applyProtection="1">
      <alignment horizontal="left" vertical="center" wrapText="1"/>
      <protection locked="0"/>
    </xf>
    <xf numFmtId="0" fontId="6" fillId="0" borderId="5" xfId="0" applyFont="1" applyFill="1" applyBorder="1" applyAlignment="1" applyProtection="1">
      <alignment horizontal="left" vertical="center" wrapText="1"/>
      <protection locked="0"/>
    </xf>
    <xf numFmtId="0" fontId="6" fillId="0" borderId="26" xfId="0" applyFont="1" applyFill="1" applyBorder="1" applyAlignment="1" applyProtection="1">
      <alignment horizontal="left" vertical="center" wrapText="1"/>
      <protection locked="0"/>
    </xf>
    <xf numFmtId="0" fontId="15" fillId="3" borderId="23"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33" xfId="0" applyFont="1" applyFill="1" applyBorder="1" applyAlignment="1">
      <alignment horizontal="left" vertical="center" wrapText="1"/>
    </xf>
    <xf numFmtId="164" fontId="12" fillId="0" borderId="4" xfId="0" applyNumberFormat="1" applyFont="1" applyFill="1" applyBorder="1" applyAlignment="1" applyProtection="1">
      <alignment horizontal="right" vertical="center" wrapText="1"/>
      <protection locked="0"/>
    </xf>
    <xf numFmtId="164" fontId="12" fillId="0" borderId="5" xfId="0" applyNumberFormat="1" applyFont="1" applyFill="1" applyBorder="1" applyAlignment="1" applyProtection="1">
      <alignment horizontal="right" vertical="center" wrapText="1"/>
      <protection locked="0"/>
    </xf>
    <xf numFmtId="164" fontId="12" fillId="0" borderId="26" xfId="0" applyNumberFormat="1" applyFont="1" applyFill="1" applyBorder="1" applyAlignment="1" applyProtection="1">
      <alignment horizontal="right" vertical="center" wrapText="1"/>
      <protection locked="0"/>
    </xf>
    <xf numFmtId="164" fontId="12" fillId="0" borderId="7" xfId="0" applyNumberFormat="1" applyFont="1" applyFill="1" applyBorder="1" applyAlignment="1" applyProtection="1">
      <alignment horizontal="right" vertical="center" wrapText="1"/>
      <protection locked="0"/>
    </xf>
    <xf numFmtId="164" fontId="12" fillId="0" borderId="8" xfId="0" applyNumberFormat="1" applyFont="1" applyFill="1" applyBorder="1" applyAlignment="1" applyProtection="1">
      <alignment horizontal="right" vertical="center" wrapText="1"/>
      <protection locked="0"/>
    </xf>
    <xf numFmtId="164" fontId="12" fillId="0" borderId="27" xfId="0" applyNumberFormat="1" applyFont="1" applyFill="1" applyBorder="1" applyAlignment="1" applyProtection="1">
      <alignment horizontal="right" vertical="center" wrapText="1"/>
      <protection locked="0"/>
    </xf>
    <xf numFmtId="164" fontId="16" fillId="0" borderId="4" xfId="0" applyNumberFormat="1" applyFont="1" applyFill="1" applyBorder="1" applyAlignment="1" applyProtection="1">
      <alignment horizontal="right" vertical="center" wrapText="1"/>
    </xf>
    <xf numFmtId="164" fontId="16" fillId="0" borderId="5" xfId="0" applyNumberFormat="1" applyFont="1" applyFill="1" applyBorder="1" applyAlignment="1" applyProtection="1">
      <alignment horizontal="right" vertical="center" wrapText="1"/>
    </xf>
    <xf numFmtId="164" fontId="16" fillId="0" borderId="26" xfId="0" applyNumberFormat="1" applyFont="1" applyFill="1" applyBorder="1" applyAlignment="1" applyProtection="1">
      <alignment horizontal="right" vertical="center" wrapText="1"/>
    </xf>
    <xf numFmtId="164" fontId="16" fillId="0" borderId="7" xfId="0" applyNumberFormat="1" applyFont="1" applyFill="1" applyBorder="1" applyAlignment="1" applyProtection="1">
      <alignment horizontal="right" vertical="center" wrapText="1"/>
    </xf>
    <xf numFmtId="0" fontId="12" fillId="6" borderId="63" xfId="0" applyFont="1" applyFill="1" applyBorder="1" applyAlignment="1">
      <alignment horizontal="center" vertical="center" wrapText="1"/>
    </xf>
    <xf numFmtId="0" fontId="12" fillId="6" borderId="39" xfId="0" applyFont="1" applyFill="1" applyBorder="1" applyAlignment="1">
      <alignment horizontal="center" vertical="center" wrapText="1"/>
    </xf>
    <xf numFmtId="0" fontId="12" fillId="6" borderId="40" xfId="0" applyFont="1" applyFill="1" applyBorder="1" applyAlignment="1">
      <alignment horizontal="center" vertical="center" wrapText="1"/>
    </xf>
    <xf numFmtId="0" fontId="12" fillId="6" borderId="39" xfId="0" applyFont="1" applyFill="1" applyBorder="1" applyAlignment="1" applyProtection="1">
      <alignment vertical="center" wrapText="1"/>
      <protection locked="0"/>
    </xf>
    <xf numFmtId="0" fontId="12" fillId="6" borderId="40" xfId="0" applyFont="1" applyFill="1" applyBorder="1" applyAlignment="1" applyProtection="1">
      <alignment vertical="center" wrapText="1"/>
      <protection locked="0"/>
    </xf>
    <xf numFmtId="0" fontId="12" fillId="0" borderId="17" xfId="0" applyFont="1" applyFill="1" applyBorder="1" applyAlignment="1" applyProtection="1">
      <alignment horizontal="left" wrapText="1"/>
      <protection locked="0"/>
    </xf>
    <xf numFmtId="0" fontId="12" fillId="0" borderId="18" xfId="0" applyFont="1" applyFill="1" applyBorder="1" applyAlignment="1" applyProtection="1">
      <alignment horizontal="left" wrapText="1"/>
      <protection locked="0"/>
    </xf>
    <xf numFmtId="0" fontId="12" fillId="0" borderId="10" xfId="0" applyFont="1" applyFill="1" applyBorder="1" applyAlignment="1" applyProtection="1">
      <alignment horizontal="left" wrapText="1"/>
      <protection locked="0"/>
    </xf>
    <xf numFmtId="0" fontId="12" fillId="0" borderId="15" xfId="0" applyFont="1" applyFill="1" applyBorder="1" applyAlignment="1" applyProtection="1">
      <alignment horizontal="left" wrapText="1"/>
      <protection locked="0"/>
    </xf>
    <xf numFmtId="0" fontId="11" fillId="0" borderId="14" xfId="0" applyFont="1" applyFill="1" applyBorder="1" applyAlignment="1">
      <alignment horizontal="left" vertical="top" wrapText="1"/>
    </xf>
    <xf numFmtId="0" fontId="11" fillId="0" borderId="16" xfId="0" applyFont="1" applyFill="1" applyBorder="1" applyAlignment="1">
      <alignment horizontal="left" vertical="top" wrapText="1"/>
    </xf>
    <xf numFmtId="0" fontId="11" fillId="0" borderId="17" xfId="0" applyFont="1" applyFill="1" applyBorder="1" applyAlignment="1">
      <alignment horizontal="left" vertical="top" wrapText="1"/>
    </xf>
    <xf numFmtId="0" fontId="11" fillId="0" borderId="14" xfId="0" applyFont="1" applyFill="1" applyBorder="1" applyAlignment="1">
      <alignment horizontal="left" vertical="center" wrapText="1"/>
    </xf>
    <xf numFmtId="0" fontId="11" fillId="0" borderId="16" xfId="0" applyFont="1" applyFill="1" applyBorder="1" applyAlignment="1">
      <alignment vertical="center" wrapText="1"/>
    </xf>
    <xf numFmtId="0" fontId="11" fillId="0" borderId="17" xfId="0" applyFont="1" applyFill="1" applyBorder="1" applyAlignment="1">
      <alignment vertical="center" wrapText="1"/>
    </xf>
    <xf numFmtId="0" fontId="9" fillId="0" borderId="14" xfId="0" applyFont="1" applyFill="1" applyBorder="1" applyAlignment="1">
      <alignment horizontal="left" vertical="top" wrapText="1"/>
    </xf>
    <xf numFmtId="0" fontId="13" fillId="0" borderId="10" xfId="0" applyFont="1" applyFill="1" applyBorder="1" applyAlignment="1">
      <alignment horizontal="left" vertical="top" wrapText="1"/>
    </xf>
    <xf numFmtId="0" fontId="13" fillId="0" borderId="15" xfId="0" applyFont="1" applyFill="1" applyBorder="1" applyAlignment="1">
      <alignment horizontal="left" vertical="top" wrapText="1"/>
    </xf>
    <xf numFmtId="0" fontId="8" fillId="0" borderId="56" xfId="0" applyFont="1" applyFill="1" applyBorder="1" applyAlignment="1">
      <alignment horizontal="center" vertical="center" wrapText="1"/>
    </xf>
    <xf numFmtId="0" fontId="8" fillId="0" borderId="45" xfId="0" applyFont="1" applyFill="1" applyBorder="1" applyAlignment="1">
      <alignment horizontal="center" vertical="center" wrapText="1"/>
    </xf>
    <xf numFmtId="0" fontId="8" fillId="0" borderId="46" xfId="0" applyFont="1" applyFill="1" applyBorder="1" applyAlignment="1">
      <alignment horizontal="center" vertical="center" wrapText="1"/>
    </xf>
    <xf numFmtId="0" fontId="6" fillId="0" borderId="48" xfId="0" applyFont="1" applyFill="1" applyBorder="1" applyAlignment="1">
      <alignment horizontal="center" vertical="top" wrapText="1"/>
    </xf>
    <xf numFmtId="0" fontId="6" fillId="0" borderId="49" xfId="0" applyFont="1" applyFill="1" applyBorder="1" applyAlignment="1">
      <alignment horizontal="center" vertical="top" wrapText="1"/>
    </xf>
    <xf numFmtId="0" fontId="6" fillId="0" borderId="50" xfId="0" applyFont="1" applyFill="1" applyBorder="1" applyAlignment="1">
      <alignment horizontal="center" vertical="top" wrapText="1"/>
    </xf>
    <xf numFmtId="0" fontId="12" fillId="0" borderId="10" xfId="0" applyFont="1" applyFill="1" applyBorder="1" applyAlignment="1" applyProtection="1">
      <alignment wrapText="1"/>
      <protection locked="0"/>
    </xf>
    <xf numFmtId="0" fontId="12" fillId="0" borderId="15" xfId="0" applyFont="1" applyFill="1" applyBorder="1" applyAlignment="1" applyProtection="1">
      <alignment wrapText="1"/>
      <protection locked="0"/>
    </xf>
    <xf numFmtId="0" fontId="12" fillId="0" borderId="10" xfId="0" applyFont="1" applyFill="1" applyBorder="1" applyAlignment="1" applyProtection="1">
      <alignment wrapText="1"/>
    </xf>
    <xf numFmtId="0" fontId="12" fillId="0" borderId="15" xfId="0" applyFont="1" applyFill="1" applyBorder="1" applyAlignment="1" applyProtection="1">
      <alignment wrapText="1"/>
    </xf>
    <xf numFmtId="0" fontId="7" fillId="2" borderId="11" xfId="0" applyFont="1" applyFill="1" applyBorder="1" applyAlignment="1">
      <alignment horizontal="center" vertical="top" wrapText="1"/>
    </xf>
    <xf numFmtId="0" fontId="7" fillId="2" borderId="12" xfId="0" applyFont="1" applyFill="1" applyBorder="1" applyAlignment="1">
      <alignment horizontal="center" vertical="top" wrapText="1"/>
    </xf>
    <xf numFmtId="0" fontId="7" fillId="2" borderId="13" xfId="0" applyFont="1" applyFill="1" applyBorder="1" applyAlignment="1">
      <alignment horizontal="center" vertical="top" wrapText="1"/>
    </xf>
    <xf numFmtId="0" fontId="12" fillId="3" borderId="44" xfId="0" applyFont="1" applyFill="1" applyBorder="1" applyAlignment="1" applyProtection="1">
      <alignment horizontal="center" wrapText="1"/>
    </xf>
    <xf numFmtId="0" fontId="12" fillId="3" borderId="45" xfId="0" applyFont="1" applyFill="1" applyBorder="1" applyAlignment="1" applyProtection="1">
      <alignment horizontal="center" wrapText="1"/>
    </xf>
    <xf numFmtId="0" fontId="12" fillId="3" borderId="46" xfId="0" applyFont="1" applyFill="1" applyBorder="1" applyAlignment="1" applyProtection="1">
      <alignment horizontal="center" wrapText="1"/>
    </xf>
    <xf numFmtId="0" fontId="12" fillId="3" borderId="47" xfId="0" applyFont="1" applyFill="1" applyBorder="1" applyAlignment="1" applyProtection="1">
      <alignment horizontal="center" wrapText="1"/>
    </xf>
    <xf numFmtId="0" fontId="12" fillId="3" borderId="33" xfId="0" applyFont="1" applyFill="1" applyBorder="1" applyAlignment="1" applyProtection="1">
      <alignment horizontal="center" wrapText="1"/>
    </xf>
    <xf numFmtId="0" fontId="12" fillId="3" borderId="34" xfId="0" applyFont="1" applyFill="1" applyBorder="1" applyAlignment="1" applyProtection="1">
      <alignment horizontal="center" wrapText="1"/>
    </xf>
    <xf numFmtId="0" fontId="11" fillId="0" borderId="14" xfId="0" applyFont="1" applyFill="1" applyBorder="1" applyAlignment="1">
      <alignment horizontal="right" vertical="center" wrapText="1"/>
    </xf>
    <xf numFmtId="0" fontId="11" fillId="0" borderId="10" xfId="0" applyFont="1" applyFill="1" applyBorder="1" applyAlignment="1">
      <alignment horizontal="right" vertical="center" wrapText="1"/>
    </xf>
    <xf numFmtId="49" fontId="12" fillId="0" borderId="10" xfId="0" applyNumberFormat="1" applyFont="1" applyFill="1" applyBorder="1" applyAlignment="1" applyProtection="1">
      <alignment wrapText="1"/>
      <protection locked="0"/>
    </xf>
    <xf numFmtId="0" fontId="15" fillId="3" borderId="82" xfId="0" applyFont="1" applyFill="1" applyBorder="1" applyAlignment="1">
      <alignment horizontal="center" vertical="center" wrapText="1"/>
    </xf>
    <xf numFmtId="0" fontId="15" fillId="3" borderId="39" xfId="0" applyFont="1" applyFill="1" applyBorder="1" applyAlignment="1">
      <alignment horizontal="center" vertical="center" wrapText="1"/>
    </xf>
    <xf numFmtId="0" fontId="9" fillId="0" borderId="19" xfId="0" applyFont="1" applyFill="1" applyBorder="1" applyAlignment="1">
      <alignment horizontal="left" vertical="top" wrapText="1"/>
    </xf>
    <xf numFmtId="0" fontId="6" fillId="0" borderId="20" xfId="0" applyFont="1" applyFill="1" applyBorder="1" applyAlignment="1">
      <alignment horizontal="left" vertical="top" wrapText="1"/>
    </xf>
    <xf numFmtId="0" fontId="6" fillId="0" borderId="57" xfId="0" applyFont="1" applyFill="1" applyBorder="1" applyAlignment="1">
      <alignment horizontal="left" vertical="top" wrapText="1"/>
    </xf>
    <xf numFmtId="0" fontId="11" fillId="0" borderId="16" xfId="0" applyFont="1" applyFill="1" applyBorder="1" applyAlignment="1">
      <alignment horizontal="right" vertical="center" wrapText="1"/>
    </xf>
    <xf numFmtId="0" fontId="11" fillId="0" borderId="17" xfId="0" applyFont="1" applyFill="1" applyBorder="1" applyAlignment="1">
      <alignment horizontal="right" vertical="center" wrapText="1"/>
    </xf>
    <xf numFmtId="0" fontId="12" fillId="0" borderId="17" xfId="0" applyFont="1" applyFill="1" applyBorder="1" applyAlignment="1" applyProtection="1">
      <alignment wrapText="1"/>
      <protection locked="0"/>
    </xf>
    <xf numFmtId="0" fontId="11" fillId="0" borderId="17" xfId="0" applyFont="1" applyFill="1" applyBorder="1" applyAlignment="1">
      <alignment horizontal="right" vertical="top" wrapText="1"/>
    </xf>
    <xf numFmtId="0" fontId="11" fillId="0" borderId="16" xfId="0" applyFont="1" applyFill="1" applyBorder="1" applyAlignment="1">
      <alignment horizontal="right" vertical="top" wrapText="1"/>
    </xf>
    <xf numFmtId="0" fontId="2" fillId="0" borderId="82" xfId="0" applyFont="1" applyFill="1" applyBorder="1" applyAlignment="1" applyProtection="1">
      <alignment horizontal="left" vertical="top" wrapText="1"/>
    </xf>
    <xf numFmtId="0" fontId="2" fillId="0" borderId="40" xfId="0" applyFont="1" applyFill="1" applyBorder="1" applyAlignment="1" applyProtection="1">
      <alignment horizontal="left" vertical="top" wrapText="1"/>
    </xf>
  </cellXfs>
  <cellStyles count="1">
    <cellStyle name="Normal" xfId="0" builtinId="0"/>
  </cellStyles>
  <dxfs count="1">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howOutlineSymbols="0"/>
  </sheetPr>
  <dimension ref="A1:AY82"/>
  <sheetViews>
    <sheetView tabSelected="1" showOutlineSymbols="0" view="pageBreakPreview" topLeftCell="A11" zoomScaleNormal="100" zoomScaleSheetLayoutView="100" zoomScalePageLayoutView="80" workbookViewId="0">
      <selection activeCell="D17" sqref="D17:P17"/>
    </sheetView>
  </sheetViews>
  <sheetFormatPr defaultColWidth="9.33203125" defaultRowHeight="13.8" x14ac:dyDescent="0.25"/>
  <cols>
    <col min="1" max="1" width="17.33203125" style="1" customWidth="1"/>
    <col min="2" max="2" width="4.6640625" style="1" customWidth="1"/>
    <col min="3" max="3" width="2.109375" style="1" customWidth="1"/>
    <col min="4" max="4" width="1.109375" style="1" customWidth="1"/>
    <col min="5" max="5" width="4.77734375" style="1" customWidth="1"/>
    <col min="6" max="6" width="2.109375" style="1" customWidth="1"/>
    <col min="7" max="7" width="4.6640625" style="1" customWidth="1"/>
    <col min="8" max="8" width="6.77734375" style="1" customWidth="1"/>
    <col min="9" max="9" width="6.6640625" style="1" customWidth="1"/>
    <col min="10" max="10" width="3.33203125" style="1" customWidth="1"/>
    <col min="11" max="11" width="1.109375" style="1" customWidth="1"/>
    <col min="12" max="12" width="4.6640625" style="1" customWidth="1"/>
    <col min="13" max="14" width="2.109375" style="1" customWidth="1"/>
    <col min="15" max="15" width="3.33203125" style="1" customWidth="1"/>
    <col min="16" max="16" width="5.77734375" style="1" customWidth="1"/>
    <col min="17" max="17" width="3.33203125" style="1" customWidth="1"/>
    <col min="18" max="18" width="4.6640625" style="1" customWidth="1"/>
    <col min="19" max="19" width="14" style="1" customWidth="1"/>
    <col min="20" max="20" width="1.109375" style="1" customWidth="1"/>
    <col min="21" max="21" width="10.33203125" style="1" customWidth="1"/>
    <col min="22" max="22" width="12" style="1" customWidth="1"/>
    <col min="23" max="23" width="2.44140625" style="1" customWidth="1"/>
    <col min="24" max="24" width="9.33203125" style="1"/>
    <col min="25" max="25" width="1.6640625" style="1" hidden="1" customWidth="1"/>
    <col min="26" max="26" width="0.77734375" style="1" hidden="1" customWidth="1"/>
    <col min="27" max="42" width="1.77734375" style="1" hidden="1" customWidth="1"/>
    <col min="43" max="49" width="0" style="1" hidden="1" customWidth="1"/>
    <col min="50" max="51" width="2.109375" style="1" hidden="1" customWidth="1"/>
    <col min="52" max="54" width="0" style="1" hidden="1" customWidth="1"/>
    <col min="55" max="16384" width="9.33203125" style="1"/>
  </cols>
  <sheetData>
    <row r="1" spans="1:23" ht="34.5" customHeight="1" x14ac:dyDescent="0.25">
      <c r="A1" s="288" t="s">
        <v>21</v>
      </c>
      <c r="B1" s="289"/>
      <c r="C1" s="289"/>
      <c r="D1" s="289"/>
      <c r="E1" s="289"/>
      <c r="F1" s="289"/>
      <c r="G1" s="289"/>
      <c r="H1" s="289"/>
      <c r="I1" s="289"/>
      <c r="J1" s="289"/>
      <c r="K1" s="289"/>
      <c r="L1" s="289"/>
      <c r="M1" s="289"/>
      <c r="N1" s="289"/>
      <c r="O1" s="289"/>
      <c r="P1" s="289"/>
      <c r="Q1" s="289"/>
      <c r="R1" s="289"/>
      <c r="S1" s="289"/>
      <c r="T1" s="289"/>
      <c r="U1" s="289"/>
      <c r="V1" s="289"/>
      <c r="W1" s="290"/>
    </row>
    <row r="2" spans="1:23" ht="34.5" customHeight="1" thickBot="1" x14ac:dyDescent="0.3">
      <c r="A2" s="285" t="s">
        <v>6</v>
      </c>
      <c r="B2" s="286"/>
      <c r="C2" s="286"/>
      <c r="D2" s="286"/>
      <c r="E2" s="286"/>
      <c r="F2" s="286"/>
      <c r="G2" s="286"/>
      <c r="H2" s="286"/>
      <c r="I2" s="286"/>
      <c r="J2" s="286"/>
      <c r="K2" s="286"/>
      <c r="L2" s="286"/>
      <c r="M2" s="286"/>
      <c r="N2" s="286"/>
      <c r="O2" s="286"/>
      <c r="P2" s="286"/>
      <c r="Q2" s="286"/>
      <c r="R2" s="286"/>
      <c r="S2" s="286"/>
      <c r="T2" s="286"/>
      <c r="U2" s="286"/>
      <c r="V2" s="286"/>
      <c r="W2" s="287"/>
    </row>
    <row r="3" spans="1:23" ht="17.25" customHeight="1" x14ac:dyDescent="0.25">
      <c r="A3" s="295" t="s">
        <v>22</v>
      </c>
      <c r="B3" s="296"/>
      <c r="C3" s="296"/>
      <c r="D3" s="296"/>
      <c r="E3" s="296"/>
      <c r="F3" s="296"/>
      <c r="G3" s="296"/>
      <c r="H3" s="296"/>
      <c r="I3" s="296"/>
      <c r="J3" s="296"/>
      <c r="K3" s="296"/>
      <c r="L3" s="296"/>
      <c r="M3" s="296"/>
      <c r="N3" s="296"/>
      <c r="O3" s="296"/>
      <c r="P3" s="296"/>
      <c r="Q3" s="296"/>
      <c r="R3" s="296"/>
      <c r="S3" s="296"/>
      <c r="T3" s="296"/>
      <c r="U3" s="296"/>
      <c r="V3" s="296"/>
      <c r="W3" s="297"/>
    </row>
    <row r="4" spans="1:23" ht="42" customHeight="1" thickBot="1" x14ac:dyDescent="0.3">
      <c r="A4" s="309" t="s">
        <v>23</v>
      </c>
      <c r="B4" s="310"/>
      <c r="C4" s="310"/>
      <c r="D4" s="310"/>
      <c r="E4" s="310"/>
      <c r="F4" s="310"/>
      <c r="G4" s="310"/>
      <c r="H4" s="310"/>
      <c r="I4" s="310"/>
      <c r="J4" s="310"/>
      <c r="K4" s="310"/>
      <c r="L4" s="310"/>
      <c r="M4" s="310"/>
      <c r="N4" s="310"/>
      <c r="O4" s="310"/>
      <c r="P4" s="310"/>
      <c r="Q4" s="310"/>
      <c r="R4" s="310"/>
      <c r="S4" s="310"/>
      <c r="T4" s="310"/>
      <c r="U4" s="310"/>
      <c r="V4" s="310"/>
      <c r="W4" s="311"/>
    </row>
    <row r="5" spans="1:23" ht="17.25" customHeight="1" x14ac:dyDescent="0.25">
      <c r="A5" s="295" t="s">
        <v>24</v>
      </c>
      <c r="B5" s="296"/>
      <c r="C5" s="296"/>
      <c r="D5" s="296"/>
      <c r="E5" s="296"/>
      <c r="F5" s="296"/>
      <c r="G5" s="296"/>
      <c r="H5" s="296"/>
      <c r="I5" s="296"/>
      <c r="J5" s="296"/>
      <c r="K5" s="296"/>
      <c r="L5" s="296"/>
      <c r="M5" s="296"/>
      <c r="N5" s="296"/>
      <c r="O5" s="296"/>
      <c r="P5" s="296"/>
      <c r="Q5" s="296"/>
      <c r="R5" s="296"/>
      <c r="S5" s="296"/>
      <c r="T5" s="296"/>
      <c r="U5" s="296"/>
      <c r="V5" s="296"/>
      <c r="W5" s="297"/>
    </row>
    <row r="6" spans="1:23" ht="17.25" customHeight="1" x14ac:dyDescent="0.3">
      <c r="A6" s="70" t="s">
        <v>8</v>
      </c>
      <c r="B6" s="71"/>
      <c r="C6" s="71"/>
      <c r="D6" s="71"/>
      <c r="E6" s="71"/>
      <c r="F6" s="71"/>
      <c r="G6" s="71"/>
      <c r="H6" s="71"/>
      <c r="I6" s="72"/>
      <c r="J6" s="72"/>
      <c r="K6" s="72"/>
      <c r="L6" s="72"/>
      <c r="M6" s="72"/>
      <c r="N6" s="72"/>
      <c r="O6" s="72"/>
      <c r="P6" s="72"/>
      <c r="Q6" s="72"/>
      <c r="R6" s="72"/>
      <c r="S6" s="72"/>
      <c r="T6" s="72"/>
      <c r="U6" s="72"/>
      <c r="V6" s="72"/>
      <c r="W6" s="73"/>
    </row>
    <row r="7" spans="1:23" ht="17.25" customHeight="1" x14ac:dyDescent="0.3">
      <c r="A7" s="70" t="s">
        <v>9</v>
      </c>
      <c r="B7" s="71"/>
      <c r="C7" s="71"/>
      <c r="D7" s="71"/>
      <c r="E7" s="71"/>
      <c r="F7" s="71"/>
      <c r="G7" s="71"/>
      <c r="H7" s="71"/>
      <c r="I7" s="72"/>
      <c r="J7" s="72"/>
      <c r="K7" s="72"/>
      <c r="L7" s="72"/>
      <c r="M7" s="72"/>
      <c r="N7" s="72"/>
      <c r="O7" s="72"/>
      <c r="P7" s="72"/>
      <c r="Q7" s="72"/>
      <c r="R7" s="72"/>
      <c r="S7" s="72"/>
      <c r="T7" s="72"/>
      <c r="U7" s="72"/>
      <c r="V7" s="72"/>
      <c r="W7" s="73"/>
    </row>
    <row r="8" spans="1:23" ht="17.25" customHeight="1" x14ac:dyDescent="0.3">
      <c r="A8" s="74" t="s">
        <v>25</v>
      </c>
      <c r="B8" s="75"/>
      <c r="C8" s="75"/>
      <c r="D8" s="75"/>
      <c r="E8" s="75"/>
      <c r="F8" s="75"/>
      <c r="G8" s="75"/>
      <c r="H8" s="84"/>
      <c r="I8" s="84"/>
      <c r="J8" s="84"/>
      <c r="K8" s="84"/>
      <c r="L8" s="84"/>
      <c r="M8" s="84"/>
      <c r="N8" s="84"/>
      <c r="O8" s="84"/>
      <c r="P8" s="84"/>
      <c r="Q8" s="84"/>
      <c r="R8" s="84"/>
      <c r="S8" s="84"/>
      <c r="T8" s="84"/>
      <c r="U8" s="84"/>
      <c r="V8" s="84"/>
      <c r="W8" s="85"/>
    </row>
    <row r="9" spans="1:23" ht="17.25" customHeight="1" x14ac:dyDescent="0.3">
      <c r="A9" s="74" t="s">
        <v>26</v>
      </c>
      <c r="B9" s="75"/>
      <c r="C9" s="75"/>
      <c r="D9" s="75"/>
      <c r="E9" s="75"/>
      <c r="F9" s="75"/>
      <c r="G9" s="75"/>
      <c r="H9" s="86"/>
      <c r="I9" s="86"/>
      <c r="J9" s="86"/>
      <c r="K9" s="86"/>
      <c r="L9" s="86"/>
      <c r="M9" s="86"/>
      <c r="N9" s="86"/>
      <c r="O9" s="86"/>
      <c r="P9" s="86"/>
      <c r="Q9" s="86"/>
      <c r="R9" s="86"/>
      <c r="S9" s="86"/>
      <c r="T9" s="86"/>
      <c r="U9" s="86"/>
      <c r="V9" s="86"/>
      <c r="W9" s="87"/>
    </row>
    <row r="10" spans="1:23" ht="17.25" customHeight="1" x14ac:dyDescent="0.3">
      <c r="A10" s="74" t="s">
        <v>27</v>
      </c>
      <c r="B10" s="75"/>
      <c r="C10" s="75"/>
      <c r="D10" s="75"/>
      <c r="E10" s="75"/>
      <c r="F10" s="75"/>
      <c r="G10" s="75"/>
      <c r="H10" s="86"/>
      <c r="I10" s="86"/>
      <c r="J10" s="86"/>
      <c r="K10" s="86"/>
      <c r="L10" s="86"/>
      <c r="M10" s="86"/>
      <c r="N10" s="86"/>
      <c r="O10" s="86"/>
      <c r="P10" s="86"/>
      <c r="Q10" s="86"/>
      <c r="R10" s="86"/>
      <c r="S10" s="86"/>
      <c r="T10" s="86"/>
      <c r="U10" s="86"/>
      <c r="V10" s="86"/>
      <c r="W10" s="87"/>
    </row>
    <row r="11" spans="1:23" ht="17.25" customHeight="1" x14ac:dyDescent="0.3">
      <c r="A11" s="74" t="s">
        <v>28</v>
      </c>
      <c r="B11" s="75"/>
      <c r="C11" s="75"/>
      <c r="D11" s="75"/>
      <c r="E11" s="75"/>
      <c r="F11" s="75"/>
      <c r="G11" s="75"/>
      <c r="H11" s="84"/>
      <c r="I11" s="84"/>
      <c r="J11" s="84"/>
      <c r="K11" s="84"/>
      <c r="L11" s="84"/>
      <c r="M11" s="84"/>
      <c r="N11" s="84"/>
      <c r="O11" s="84"/>
      <c r="P11" s="84"/>
      <c r="Q11" s="84"/>
      <c r="R11" s="84"/>
      <c r="S11" s="84"/>
      <c r="T11" s="84"/>
      <c r="U11" s="84"/>
      <c r="V11" s="84"/>
      <c r="W11" s="85"/>
    </row>
    <row r="12" spans="1:23" ht="17.25" customHeight="1" x14ac:dyDescent="0.3">
      <c r="A12" s="74" t="s">
        <v>98</v>
      </c>
      <c r="B12" s="75"/>
      <c r="C12" s="75"/>
      <c r="D12" s="75"/>
      <c r="E12" s="75"/>
      <c r="F12" s="75"/>
      <c r="G12" s="75"/>
      <c r="H12" s="82" t="s">
        <v>1</v>
      </c>
      <c r="I12" s="82"/>
      <c r="J12" s="82"/>
      <c r="K12" s="82"/>
      <c r="L12" s="82"/>
      <c r="M12" s="82"/>
      <c r="N12" s="82"/>
      <c r="O12" s="82"/>
      <c r="P12" s="82"/>
      <c r="Q12" s="83"/>
      <c r="R12" s="298"/>
      <c r="S12" s="299"/>
      <c r="T12" s="299"/>
      <c r="U12" s="299"/>
      <c r="V12" s="299"/>
      <c r="W12" s="300"/>
    </row>
    <row r="13" spans="1:23" ht="17.25" customHeight="1" thickBot="1" x14ac:dyDescent="0.3">
      <c r="A13" s="76" t="s">
        <v>29</v>
      </c>
      <c r="B13" s="77"/>
      <c r="C13" s="77"/>
      <c r="D13" s="77"/>
      <c r="E13" s="77"/>
      <c r="F13" s="77"/>
      <c r="G13" s="77"/>
      <c r="H13" s="78"/>
      <c r="I13" s="79" t="s">
        <v>1</v>
      </c>
      <c r="J13" s="80"/>
      <c r="K13" s="80"/>
      <c r="L13" s="80"/>
      <c r="M13" s="80"/>
      <c r="N13" s="80"/>
      <c r="O13" s="80"/>
      <c r="P13" s="80"/>
      <c r="Q13" s="81"/>
      <c r="R13" s="301"/>
      <c r="S13" s="302"/>
      <c r="T13" s="302"/>
      <c r="U13" s="302"/>
      <c r="V13" s="302"/>
      <c r="W13" s="303"/>
    </row>
    <row r="14" spans="1:23" ht="17.25" customHeight="1" x14ac:dyDescent="0.25">
      <c r="A14" s="295" t="s">
        <v>30</v>
      </c>
      <c r="B14" s="296"/>
      <c r="C14" s="296"/>
      <c r="D14" s="296"/>
      <c r="E14" s="296"/>
      <c r="F14" s="296"/>
      <c r="G14" s="296"/>
      <c r="H14" s="296"/>
      <c r="I14" s="296"/>
      <c r="J14" s="296"/>
      <c r="K14" s="296"/>
      <c r="L14" s="296"/>
      <c r="M14" s="296"/>
      <c r="N14" s="296"/>
      <c r="O14" s="296"/>
      <c r="P14" s="296"/>
      <c r="Q14" s="296"/>
      <c r="R14" s="296"/>
      <c r="S14" s="296"/>
      <c r="T14" s="296"/>
      <c r="U14" s="296"/>
      <c r="V14" s="296"/>
      <c r="W14" s="297"/>
    </row>
    <row r="15" spans="1:23" ht="17.25" customHeight="1" x14ac:dyDescent="0.3">
      <c r="A15" s="304" t="s">
        <v>143</v>
      </c>
      <c r="B15" s="305"/>
      <c r="C15" s="305"/>
      <c r="D15" s="306"/>
      <c r="E15" s="306"/>
      <c r="F15" s="306"/>
      <c r="G15" s="306"/>
      <c r="H15" s="306"/>
      <c r="I15" s="306"/>
      <c r="J15" s="306"/>
      <c r="K15" s="306"/>
      <c r="L15" s="306"/>
      <c r="M15" s="306"/>
      <c r="N15" s="306"/>
      <c r="O15" s="306"/>
      <c r="P15" s="306"/>
      <c r="Q15" s="75" t="s">
        <v>31</v>
      </c>
      <c r="R15" s="75"/>
      <c r="S15" s="75"/>
      <c r="T15" s="75"/>
      <c r="U15" s="75"/>
      <c r="V15" s="293" t="s">
        <v>119</v>
      </c>
      <c r="W15" s="294"/>
    </row>
    <row r="16" spans="1:23" ht="17.25" customHeight="1" x14ac:dyDescent="0.3">
      <c r="A16" s="304" t="s">
        <v>7</v>
      </c>
      <c r="B16" s="305"/>
      <c r="C16" s="305"/>
      <c r="D16" s="306"/>
      <c r="E16" s="306"/>
      <c r="F16" s="306"/>
      <c r="G16" s="306"/>
      <c r="H16" s="306"/>
      <c r="I16" s="306"/>
      <c r="J16" s="306"/>
      <c r="K16" s="306"/>
      <c r="L16" s="306"/>
      <c r="M16" s="306"/>
      <c r="N16" s="306"/>
      <c r="O16" s="306"/>
      <c r="P16" s="306"/>
      <c r="Q16" s="75" t="s">
        <v>32</v>
      </c>
      <c r="R16" s="75"/>
      <c r="S16" s="75"/>
      <c r="T16" s="75"/>
      <c r="U16" s="75"/>
      <c r="V16" s="291" t="s">
        <v>1</v>
      </c>
      <c r="W16" s="292"/>
    </row>
    <row r="17" spans="1:23" ht="17.25" customHeight="1" x14ac:dyDescent="0.3">
      <c r="A17" s="304" t="s">
        <v>25</v>
      </c>
      <c r="B17" s="305"/>
      <c r="C17" s="305"/>
      <c r="D17" s="291"/>
      <c r="E17" s="291"/>
      <c r="F17" s="291"/>
      <c r="G17" s="291"/>
      <c r="H17" s="291"/>
      <c r="I17" s="291"/>
      <c r="J17" s="291"/>
      <c r="K17" s="291"/>
      <c r="L17" s="291"/>
      <c r="M17" s="291"/>
      <c r="N17" s="291"/>
      <c r="O17" s="291"/>
      <c r="P17" s="291"/>
      <c r="Q17" s="75" t="s">
        <v>18</v>
      </c>
      <c r="R17" s="75"/>
      <c r="S17" s="75"/>
      <c r="T17" s="75"/>
      <c r="U17" s="75"/>
      <c r="V17" s="291" t="s">
        <v>1</v>
      </c>
      <c r="W17" s="292"/>
    </row>
    <row r="18" spans="1:23" ht="17.25" customHeight="1" x14ac:dyDescent="0.3">
      <c r="A18" s="304" t="s">
        <v>26</v>
      </c>
      <c r="B18" s="305"/>
      <c r="C18" s="305"/>
      <c r="D18" s="291"/>
      <c r="E18" s="291"/>
      <c r="F18" s="291"/>
      <c r="G18" s="291"/>
      <c r="H18" s="291"/>
      <c r="I18" s="291"/>
      <c r="J18" s="291"/>
      <c r="K18" s="291"/>
      <c r="L18" s="291"/>
      <c r="M18" s="291"/>
      <c r="N18" s="291"/>
      <c r="O18" s="291"/>
      <c r="P18" s="291"/>
      <c r="Q18" s="75" t="s">
        <v>5</v>
      </c>
      <c r="R18" s="75"/>
      <c r="S18" s="75"/>
      <c r="T18" s="75"/>
      <c r="U18" s="75"/>
      <c r="V18" s="291" t="s">
        <v>1</v>
      </c>
      <c r="W18" s="292"/>
    </row>
    <row r="19" spans="1:23" ht="17.25" customHeight="1" thickBot="1" x14ac:dyDescent="0.35">
      <c r="A19" s="312" t="s">
        <v>27</v>
      </c>
      <c r="B19" s="313"/>
      <c r="C19" s="313"/>
      <c r="D19" s="314"/>
      <c r="E19" s="314"/>
      <c r="F19" s="314"/>
      <c r="G19" s="314"/>
      <c r="H19" s="314"/>
      <c r="I19" s="314"/>
      <c r="J19" s="314"/>
      <c r="K19" s="314"/>
      <c r="L19" s="314"/>
      <c r="M19" s="314"/>
      <c r="N19" s="314"/>
      <c r="O19" s="314"/>
      <c r="P19" s="314"/>
      <c r="Q19" s="315" t="s">
        <v>17</v>
      </c>
      <c r="R19" s="315"/>
      <c r="S19" s="315"/>
      <c r="T19" s="315"/>
      <c r="U19" s="315"/>
      <c r="V19" s="291" t="s">
        <v>0</v>
      </c>
      <c r="W19" s="292"/>
    </row>
    <row r="20" spans="1:23" ht="17.25" customHeight="1" x14ac:dyDescent="0.25">
      <c r="A20" s="295" t="s">
        <v>33</v>
      </c>
      <c r="B20" s="296"/>
      <c r="C20" s="296"/>
      <c r="D20" s="296"/>
      <c r="E20" s="296"/>
      <c r="F20" s="296"/>
      <c r="G20" s="296"/>
      <c r="H20" s="296"/>
      <c r="I20" s="296"/>
      <c r="J20" s="296"/>
      <c r="K20" s="296"/>
      <c r="L20" s="296"/>
      <c r="M20" s="296"/>
      <c r="N20" s="296"/>
      <c r="O20" s="296"/>
      <c r="P20" s="296"/>
      <c r="Q20" s="296"/>
      <c r="R20" s="296"/>
      <c r="S20" s="296"/>
      <c r="T20" s="296"/>
      <c r="U20" s="296"/>
      <c r="V20" s="296"/>
      <c r="W20" s="297"/>
    </row>
    <row r="21" spans="1:23" ht="17.25" customHeight="1" x14ac:dyDescent="0.3">
      <c r="A21" s="74" t="s">
        <v>34</v>
      </c>
      <c r="B21" s="75"/>
      <c r="C21" s="75"/>
      <c r="D21" s="75"/>
      <c r="E21" s="75"/>
      <c r="F21" s="274"/>
      <c r="G21" s="274"/>
      <c r="H21" s="274"/>
      <c r="I21" s="274"/>
      <c r="J21" s="274"/>
      <c r="K21" s="274"/>
      <c r="L21" s="274"/>
      <c r="M21" s="274"/>
      <c r="N21" s="274"/>
      <c r="O21" s="274"/>
      <c r="P21" s="274"/>
      <c r="Q21" s="274"/>
      <c r="R21" s="274"/>
      <c r="S21" s="274"/>
      <c r="T21" s="274"/>
      <c r="U21" s="274"/>
      <c r="V21" s="274"/>
      <c r="W21" s="275"/>
    </row>
    <row r="22" spans="1:23" ht="17.25" customHeight="1" x14ac:dyDescent="0.3">
      <c r="A22" s="74" t="s">
        <v>25</v>
      </c>
      <c r="B22" s="75"/>
      <c r="C22" s="75"/>
      <c r="D22" s="75"/>
      <c r="E22" s="75"/>
      <c r="F22" s="274"/>
      <c r="G22" s="274"/>
      <c r="H22" s="274"/>
      <c r="I22" s="274"/>
      <c r="J22" s="274"/>
      <c r="K22" s="274"/>
      <c r="L22" s="274"/>
      <c r="M22" s="274"/>
      <c r="N22" s="274"/>
      <c r="O22" s="274"/>
      <c r="P22" s="274"/>
      <c r="Q22" s="274"/>
      <c r="R22" s="274"/>
      <c r="S22" s="274"/>
      <c r="T22" s="274"/>
      <c r="U22" s="274"/>
      <c r="V22" s="274"/>
      <c r="W22" s="275"/>
    </row>
    <row r="23" spans="1:23" ht="17.25" customHeight="1" x14ac:dyDescent="0.3">
      <c r="A23" s="74" t="s">
        <v>26</v>
      </c>
      <c r="B23" s="75"/>
      <c r="C23" s="75"/>
      <c r="D23" s="75"/>
      <c r="E23" s="75"/>
      <c r="F23" s="274"/>
      <c r="G23" s="274"/>
      <c r="H23" s="274"/>
      <c r="I23" s="274"/>
      <c r="J23" s="274"/>
      <c r="K23" s="274"/>
      <c r="L23" s="274"/>
      <c r="M23" s="274"/>
      <c r="N23" s="274"/>
      <c r="O23" s="274"/>
      <c r="P23" s="274"/>
      <c r="Q23" s="274"/>
      <c r="R23" s="274"/>
      <c r="S23" s="274"/>
      <c r="T23" s="274"/>
      <c r="U23" s="274"/>
      <c r="V23" s="274"/>
      <c r="W23" s="275"/>
    </row>
    <row r="24" spans="1:23" ht="17.25" customHeight="1" x14ac:dyDescent="0.3">
      <c r="A24" s="74" t="s">
        <v>27</v>
      </c>
      <c r="B24" s="75"/>
      <c r="C24" s="75"/>
      <c r="D24" s="75"/>
      <c r="E24" s="75"/>
      <c r="F24" s="274"/>
      <c r="G24" s="274"/>
      <c r="H24" s="274"/>
      <c r="I24" s="274"/>
      <c r="J24" s="274"/>
      <c r="K24" s="274"/>
      <c r="L24" s="274"/>
      <c r="M24" s="274"/>
      <c r="N24" s="274"/>
      <c r="O24" s="274"/>
      <c r="P24" s="274"/>
      <c r="Q24" s="274"/>
      <c r="R24" s="274"/>
      <c r="S24" s="274"/>
      <c r="T24" s="274"/>
      <c r="U24" s="274"/>
      <c r="V24" s="274"/>
      <c r="W24" s="275"/>
    </row>
    <row r="25" spans="1:23" ht="17.25" customHeight="1" x14ac:dyDescent="0.3">
      <c r="A25" s="74" t="s">
        <v>35</v>
      </c>
      <c r="B25" s="75"/>
      <c r="C25" s="75"/>
      <c r="D25" s="75"/>
      <c r="E25" s="75"/>
      <c r="F25" s="274"/>
      <c r="G25" s="274"/>
      <c r="H25" s="274"/>
      <c r="I25" s="274"/>
      <c r="J25" s="274"/>
      <c r="K25" s="274"/>
      <c r="L25" s="274"/>
      <c r="M25" s="274"/>
      <c r="N25" s="274"/>
      <c r="O25" s="274"/>
      <c r="P25" s="274"/>
      <c r="Q25" s="274"/>
      <c r="R25" s="274"/>
      <c r="S25" s="274"/>
      <c r="T25" s="274"/>
      <c r="U25" s="274"/>
      <c r="V25" s="274"/>
      <c r="W25" s="275"/>
    </row>
    <row r="26" spans="1:23" ht="17.25" customHeight="1" thickBot="1" x14ac:dyDescent="0.35">
      <c r="A26" s="316" t="s">
        <v>36</v>
      </c>
      <c r="B26" s="315"/>
      <c r="C26" s="315"/>
      <c r="D26" s="315"/>
      <c r="E26" s="315"/>
      <c r="F26" s="272"/>
      <c r="G26" s="272"/>
      <c r="H26" s="272"/>
      <c r="I26" s="272"/>
      <c r="J26" s="272"/>
      <c r="K26" s="272"/>
      <c r="L26" s="272"/>
      <c r="M26" s="272"/>
      <c r="N26" s="272"/>
      <c r="O26" s="272"/>
      <c r="P26" s="272"/>
      <c r="Q26" s="272"/>
      <c r="R26" s="272"/>
      <c r="S26" s="272"/>
      <c r="T26" s="272"/>
      <c r="U26" s="272"/>
      <c r="V26" s="272"/>
      <c r="W26" s="273"/>
    </row>
    <row r="27" spans="1:23" ht="12" customHeight="1" thickBot="1" x14ac:dyDescent="0.35">
      <c r="A27" s="120"/>
      <c r="B27" s="121"/>
      <c r="C27" s="121"/>
      <c r="D27" s="121"/>
      <c r="E27" s="121"/>
      <c r="F27" s="121"/>
      <c r="G27" s="121"/>
      <c r="H27" s="121"/>
      <c r="I27" s="121"/>
      <c r="J27" s="121"/>
      <c r="K27" s="121"/>
      <c r="L27" s="121"/>
      <c r="M27" s="121"/>
      <c r="N27" s="121"/>
      <c r="O27" s="121"/>
      <c r="P27" s="121"/>
      <c r="Q27" s="121"/>
      <c r="R27" s="121"/>
      <c r="S27" s="121"/>
      <c r="T27" s="121"/>
      <c r="U27" s="121"/>
      <c r="V27" s="121"/>
      <c r="W27" s="122"/>
    </row>
    <row r="28" spans="1:23" ht="17.25" customHeight="1" x14ac:dyDescent="0.25">
      <c r="A28" s="127" t="s">
        <v>37</v>
      </c>
      <c r="B28" s="128"/>
      <c r="C28" s="128"/>
      <c r="D28" s="128"/>
      <c r="E28" s="128"/>
      <c r="F28" s="128"/>
      <c r="G28" s="128"/>
      <c r="H28" s="128"/>
      <c r="I28" s="128"/>
      <c r="J28" s="128"/>
      <c r="K28" s="128"/>
      <c r="L28" s="128"/>
      <c r="M28" s="128"/>
      <c r="N28" s="128"/>
      <c r="O28" s="128"/>
      <c r="P28" s="128"/>
      <c r="Q28" s="128"/>
      <c r="R28" s="128"/>
      <c r="S28" s="128"/>
      <c r="T28" s="128"/>
      <c r="U28" s="128"/>
      <c r="V28" s="128"/>
      <c r="W28" s="129"/>
    </row>
    <row r="29" spans="1:23" ht="51.6" customHeight="1" x14ac:dyDescent="0.25">
      <c r="A29" s="282" t="s">
        <v>4</v>
      </c>
      <c r="B29" s="283"/>
      <c r="C29" s="283"/>
      <c r="D29" s="283"/>
      <c r="E29" s="283"/>
      <c r="F29" s="283"/>
      <c r="G29" s="283"/>
      <c r="H29" s="283"/>
      <c r="I29" s="283"/>
      <c r="J29" s="283"/>
      <c r="K29" s="283"/>
      <c r="L29" s="283"/>
      <c r="M29" s="283"/>
      <c r="N29" s="283"/>
      <c r="O29" s="283"/>
      <c r="P29" s="283"/>
      <c r="Q29" s="283"/>
      <c r="R29" s="283"/>
      <c r="S29" s="283"/>
      <c r="T29" s="283"/>
      <c r="U29" s="283"/>
      <c r="V29" s="283"/>
      <c r="W29" s="284"/>
    </row>
    <row r="30" spans="1:23" ht="27.9" customHeight="1" x14ac:dyDescent="0.25">
      <c r="A30" s="276" t="s">
        <v>38</v>
      </c>
      <c r="B30" s="125"/>
      <c r="C30" s="125"/>
      <c r="D30" s="125"/>
      <c r="E30" s="125"/>
      <c r="F30" s="125"/>
      <c r="G30" s="125"/>
      <c r="H30" s="125"/>
      <c r="I30" s="125"/>
      <c r="J30" s="125"/>
      <c r="K30" s="125"/>
      <c r="L30" s="125"/>
      <c r="M30" s="125"/>
      <c r="N30" s="125"/>
      <c r="O30" s="125"/>
      <c r="P30" s="125"/>
      <c r="Q30" s="125"/>
      <c r="R30" s="125"/>
      <c r="S30" s="125" t="s">
        <v>39</v>
      </c>
      <c r="T30" s="125"/>
      <c r="U30" s="125"/>
      <c r="V30" s="125"/>
      <c r="W30" s="126"/>
    </row>
    <row r="31" spans="1:23" ht="18" customHeight="1" thickBot="1" x14ac:dyDescent="0.35">
      <c r="A31" s="277" t="s">
        <v>40</v>
      </c>
      <c r="B31" s="278"/>
      <c r="C31" s="278"/>
      <c r="D31" s="123"/>
      <c r="E31" s="123"/>
      <c r="F31" s="123"/>
      <c r="G31" s="123"/>
      <c r="H31" s="123"/>
      <c r="I31" s="123"/>
      <c r="J31" s="123"/>
      <c r="K31" s="123"/>
      <c r="L31" s="123"/>
      <c r="M31" s="123"/>
      <c r="N31" s="123"/>
      <c r="O31" s="123"/>
      <c r="P31" s="123"/>
      <c r="Q31" s="123"/>
      <c r="R31" s="123"/>
      <c r="S31" s="123"/>
      <c r="T31" s="123"/>
      <c r="U31" s="123"/>
      <c r="V31" s="123"/>
      <c r="W31" s="124"/>
    </row>
    <row r="32" spans="1:23" ht="12" customHeight="1" thickBot="1" x14ac:dyDescent="0.35">
      <c r="A32" s="120"/>
      <c r="B32" s="121"/>
      <c r="C32" s="121"/>
      <c r="D32" s="121"/>
      <c r="E32" s="121"/>
      <c r="F32" s="121"/>
      <c r="G32" s="121"/>
      <c r="H32" s="121"/>
      <c r="I32" s="121"/>
      <c r="J32" s="121"/>
      <c r="K32" s="121"/>
      <c r="L32" s="121"/>
      <c r="M32" s="121"/>
      <c r="N32" s="121"/>
      <c r="O32" s="121"/>
      <c r="P32" s="121"/>
      <c r="Q32" s="121"/>
      <c r="R32" s="121"/>
      <c r="S32" s="121"/>
      <c r="T32" s="121"/>
      <c r="U32" s="121"/>
      <c r="V32" s="121"/>
      <c r="W32" s="122"/>
    </row>
    <row r="33" spans="1:50" ht="17.25" customHeight="1" x14ac:dyDescent="0.25">
      <c r="A33" s="127" t="s">
        <v>41</v>
      </c>
      <c r="B33" s="128"/>
      <c r="C33" s="128"/>
      <c r="D33" s="128"/>
      <c r="E33" s="128"/>
      <c r="F33" s="128"/>
      <c r="G33" s="128"/>
      <c r="H33" s="128"/>
      <c r="I33" s="128"/>
      <c r="J33" s="128"/>
      <c r="K33" s="128"/>
      <c r="L33" s="128"/>
      <c r="M33" s="128"/>
      <c r="N33" s="128"/>
      <c r="O33" s="128"/>
      <c r="P33" s="128"/>
      <c r="Q33" s="128"/>
      <c r="R33" s="128"/>
      <c r="S33" s="128"/>
      <c r="T33" s="128"/>
      <c r="U33" s="128"/>
      <c r="V33" s="128"/>
      <c r="W33" s="129"/>
    </row>
    <row r="34" spans="1:50" ht="27.9" customHeight="1" x14ac:dyDescent="0.25">
      <c r="A34" s="276" t="s">
        <v>38</v>
      </c>
      <c r="B34" s="125"/>
      <c r="C34" s="125"/>
      <c r="D34" s="125"/>
      <c r="E34" s="125"/>
      <c r="F34" s="125"/>
      <c r="G34" s="125"/>
      <c r="H34" s="125"/>
      <c r="I34" s="125"/>
      <c r="J34" s="125"/>
      <c r="K34" s="125"/>
      <c r="L34" s="125"/>
      <c r="M34" s="125"/>
      <c r="N34" s="125"/>
      <c r="O34" s="125"/>
      <c r="P34" s="125"/>
      <c r="Q34" s="125"/>
      <c r="R34" s="125"/>
      <c r="S34" s="125" t="s">
        <v>39</v>
      </c>
      <c r="T34" s="125"/>
      <c r="U34" s="125"/>
      <c r="V34" s="125"/>
      <c r="W34" s="126"/>
    </row>
    <row r="35" spans="1:50" ht="18" customHeight="1" thickBot="1" x14ac:dyDescent="0.35">
      <c r="A35" s="277" t="s">
        <v>40</v>
      </c>
      <c r="B35" s="278"/>
      <c r="C35" s="123"/>
      <c r="D35" s="123"/>
      <c r="E35" s="123"/>
      <c r="F35" s="123"/>
      <c r="G35" s="123"/>
      <c r="H35" s="123"/>
      <c r="I35" s="123"/>
      <c r="J35" s="123"/>
      <c r="K35" s="123"/>
      <c r="L35" s="123"/>
      <c r="M35" s="123"/>
      <c r="N35" s="123"/>
      <c r="O35" s="123"/>
      <c r="P35" s="123"/>
      <c r="Q35" s="123"/>
      <c r="R35" s="123"/>
      <c r="S35" s="123"/>
      <c r="T35" s="123"/>
      <c r="U35" s="123"/>
      <c r="V35" s="123"/>
      <c r="W35" s="124"/>
    </row>
    <row r="36" spans="1:50" ht="12" customHeight="1" thickBot="1" x14ac:dyDescent="0.35">
      <c r="A36" s="120"/>
      <c r="B36" s="121"/>
      <c r="C36" s="121"/>
      <c r="D36" s="121"/>
      <c r="E36" s="121"/>
      <c r="F36" s="121"/>
      <c r="G36" s="121"/>
      <c r="H36" s="121"/>
      <c r="I36" s="121"/>
      <c r="J36" s="121"/>
      <c r="K36" s="121"/>
      <c r="L36" s="121"/>
      <c r="M36" s="121"/>
      <c r="N36" s="121"/>
      <c r="O36" s="121"/>
      <c r="P36" s="121"/>
      <c r="Q36" s="121"/>
      <c r="R36" s="121"/>
      <c r="S36" s="121"/>
      <c r="T36" s="121"/>
      <c r="U36" s="121"/>
      <c r="V36" s="121"/>
      <c r="W36" s="122"/>
    </row>
    <row r="37" spans="1:50" ht="17.25" customHeight="1" x14ac:dyDescent="0.25">
      <c r="A37" s="117" t="s">
        <v>42</v>
      </c>
      <c r="B37" s="118"/>
      <c r="C37" s="118"/>
      <c r="D37" s="118"/>
      <c r="E37" s="118"/>
      <c r="F37" s="118"/>
      <c r="G37" s="118"/>
      <c r="H37" s="118"/>
      <c r="I37" s="118"/>
      <c r="J37" s="118"/>
      <c r="K37" s="118"/>
      <c r="L37" s="118"/>
      <c r="M37" s="118"/>
      <c r="N37" s="118"/>
      <c r="O37" s="118"/>
      <c r="P37" s="118"/>
      <c r="Q37" s="118"/>
      <c r="R37" s="118"/>
      <c r="S37" s="118"/>
      <c r="T37" s="118"/>
      <c r="U37" s="118"/>
      <c r="V37" s="118"/>
      <c r="W37" s="119"/>
    </row>
    <row r="38" spans="1:50" ht="27.9" customHeight="1" x14ac:dyDescent="0.25">
      <c r="A38" s="279" t="s">
        <v>38</v>
      </c>
      <c r="B38" s="115"/>
      <c r="C38" s="115"/>
      <c r="D38" s="115"/>
      <c r="E38" s="115"/>
      <c r="F38" s="115"/>
      <c r="G38" s="115"/>
      <c r="H38" s="115"/>
      <c r="I38" s="115"/>
      <c r="J38" s="115"/>
      <c r="K38" s="115"/>
      <c r="L38" s="115"/>
      <c r="M38" s="115"/>
      <c r="N38" s="115"/>
      <c r="O38" s="115"/>
      <c r="P38" s="115"/>
      <c r="Q38" s="115"/>
      <c r="R38" s="115"/>
      <c r="S38" s="115" t="s">
        <v>39</v>
      </c>
      <c r="T38" s="115"/>
      <c r="U38" s="115"/>
      <c r="V38" s="115"/>
      <c r="W38" s="116"/>
    </row>
    <row r="39" spans="1:50" ht="20.399999999999999" customHeight="1" thickBot="1" x14ac:dyDescent="0.3">
      <c r="A39" s="280" t="s">
        <v>40</v>
      </c>
      <c r="B39" s="281"/>
      <c r="C39" s="113"/>
      <c r="D39" s="113"/>
      <c r="E39" s="113"/>
      <c r="F39" s="113"/>
      <c r="G39" s="113"/>
      <c r="H39" s="113"/>
      <c r="I39" s="113"/>
      <c r="J39" s="113"/>
      <c r="K39" s="113"/>
      <c r="L39" s="113"/>
      <c r="M39" s="113"/>
      <c r="N39" s="113"/>
      <c r="O39" s="113"/>
      <c r="P39" s="113"/>
      <c r="Q39" s="113"/>
      <c r="R39" s="113"/>
      <c r="S39" s="113"/>
      <c r="T39" s="113"/>
      <c r="U39" s="113"/>
      <c r="V39" s="113"/>
      <c r="W39" s="114"/>
    </row>
    <row r="40" spans="1:50" ht="17.25" customHeight="1" x14ac:dyDescent="0.25">
      <c r="A40" s="243" t="s">
        <v>43</v>
      </c>
      <c r="B40" s="244"/>
      <c r="C40" s="244"/>
      <c r="D40" s="244"/>
      <c r="E40" s="244"/>
      <c r="F40" s="244"/>
      <c r="G40" s="244"/>
      <c r="H40" s="244"/>
      <c r="I40" s="244"/>
      <c r="J40" s="244"/>
      <c r="K40" s="244"/>
      <c r="L40" s="244"/>
      <c r="M40" s="244"/>
      <c r="N40" s="244"/>
      <c r="O40" s="244"/>
      <c r="P40" s="244"/>
      <c r="Q40" s="244"/>
      <c r="R40" s="244"/>
      <c r="S40" s="244"/>
      <c r="T40" s="244"/>
      <c r="U40" s="244"/>
      <c r="V40" s="244"/>
      <c r="W40" s="245"/>
    </row>
    <row r="41" spans="1:50" ht="27" customHeight="1" x14ac:dyDescent="0.25">
      <c r="A41" s="196" t="s">
        <v>44</v>
      </c>
      <c r="B41" s="197"/>
      <c r="C41" s="197"/>
      <c r="D41" s="197"/>
      <c r="E41" s="197"/>
      <c r="F41" s="197"/>
      <c r="G41" s="197"/>
      <c r="H41" s="197"/>
      <c r="I41" s="197"/>
      <c r="J41" s="197"/>
      <c r="K41" s="197"/>
      <c r="L41" s="197"/>
      <c r="M41" s="197"/>
      <c r="N41" s="197"/>
      <c r="O41" s="197"/>
      <c r="P41" s="197"/>
      <c r="Q41" s="197"/>
      <c r="R41" s="197"/>
      <c r="S41" s="197"/>
      <c r="T41" s="197"/>
      <c r="U41" s="197"/>
      <c r="V41" s="197"/>
      <c r="W41" s="246"/>
    </row>
    <row r="42" spans="1:50" ht="15.75" customHeight="1" x14ac:dyDescent="0.25">
      <c r="A42" s="207" t="s">
        <v>45</v>
      </c>
      <c r="B42" s="208"/>
      <c r="C42" s="208"/>
      <c r="D42" s="209"/>
      <c r="E42" s="247"/>
      <c r="F42" s="248"/>
      <c r="G42" s="248"/>
      <c r="H42" s="248"/>
      <c r="I42" s="248"/>
      <c r="J42" s="248"/>
      <c r="K42" s="248"/>
      <c r="L42" s="248"/>
      <c r="M42" s="248"/>
      <c r="N42" s="248"/>
      <c r="O42" s="248"/>
      <c r="P42" s="248"/>
      <c r="Q42" s="248"/>
      <c r="R42" s="248"/>
      <c r="S42" s="248"/>
      <c r="T42" s="248"/>
      <c r="U42" s="248"/>
      <c r="V42" s="248"/>
      <c r="W42" s="249"/>
    </row>
    <row r="43" spans="1:50" ht="15.9" customHeight="1" x14ac:dyDescent="0.25">
      <c r="A43" s="207" t="s">
        <v>46</v>
      </c>
      <c r="B43" s="208"/>
      <c r="C43" s="208"/>
      <c r="D43" s="209"/>
      <c r="E43" s="247"/>
      <c r="F43" s="248"/>
      <c r="G43" s="248"/>
      <c r="H43" s="248"/>
      <c r="I43" s="248"/>
      <c r="J43" s="248"/>
      <c r="K43" s="248"/>
      <c r="L43" s="248"/>
      <c r="M43" s="248"/>
      <c r="N43" s="248"/>
      <c r="O43" s="248"/>
      <c r="P43" s="248"/>
      <c r="Q43" s="248"/>
      <c r="R43" s="248"/>
      <c r="S43" s="248"/>
      <c r="T43" s="248"/>
      <c r="U43" s="248"/>
      <c r="V43" s="248"/>
      <c r="W43" s="249"/>
    </row>
    <row r="44" spans="1:50" ht="15.75" customHeight="1" thickBot="1" x14ac:dyDescent="0.3">
      <c r="A44" s="130" t="s">
        <v>47</v>
      </c>
      <c r="B44" s="131"/>
      <c r="C44" s="131"/>
      <c r="D44" s="132"/>
      <c r="E44" s="250"/>
      <c r="F44" s="251"/>
      <c r="G44" s="251"/>
      <c r="H44" s="251"/>
      <c r="I44" s="251"/>
      <c r="J44" s="251"/>
      <c r="K44" s="251"/>
      <c r="L44" s="251"/>
      <c r="M44" s="251"/>
      <c r="N44" s="248"/>
      <c r="O44" s="251"/>
      <c r="P44" s="251"/>
      <c r="Q44" s="251"/>
      <c r="R44" s="251"/>
      <c r="S44" s="251"/>
      <c r="T44" s="251"/>
      <c r="U44" s="251"/>
      <c r="V44" s="251"/>
      <c r="W44" s="252"/>
    </row>
    <row r="45" spans="1:50" ht="15.75" customHeight="1" x14ac:dyDescent="0.25">
      <c r="A45" s="203" t="s">
        <v>48</v>
      </c>
      <c r="B45" s="204"/>
      <c r="C45" s="204"/>
      <c r="D45" s="204"/>
      <c r="E45" s="204"/>
      <c r="F45" s="204"/>
      <c r="G45" s="204"/>
      <c r="H45" s="204"/>
      <c r="I45" s="204"/>
      <c r="J45" s="204"/>
      <c r="K45" s="204"/>
      <c r="L45" s="204"/>
      <c r="M45" s="253"/>
      <c r="N45" s="254"/>
      <c r="O45" s="203" t="s">
        <v>49</v>
      </c>
      <c r="P45" s="204"/>
      <c r="Q45" s="204"/>
      <c r="R45" s="204"/>
      <c r="S45" s="204"/>
      <c r="T45" s="204"/>
      <c r="U45" s="204"/>
      <c r="V45" s="204"/>
      <c r="W45" s="253"/>
    </row>
    <row r="46" spans="1:50" ht="15.9" customHeight="1" x14ac:dyDescent="0.25">
      <c r="A46" s="207" t="s">
        <v>50</v>
      </c>
      <c r="B46" s="208"/>
      <c r="C46" s="208"/>
      <c r="D46" s="208"/>
      <c r="E46" s="208"/>
      <c r="F46" s="208"/>
      <c r="G46" s="209"/>
      <c r="H46" s="210">
        <v>0</v>
      </c>
      <c r="I46" s="211"/>
      <c r="J46" s="211"/>
      <c r="K46" s="211"/>
      <c r="L46" s="211"/>
      <c r="M46" s="212"/>
      <c r="N46" s="255"/>
      <c r="O46" s="130" t="s">
        <v>112</v>
      </c>
      <c r="P46" s="131"/>
      <c r="Q46" s="131"/>
      <c r="R46" s="131"/>
      <c r="S46" s="131"/>
      <c r="T46" s="132"/>
      <c r="U46" s="257">
        <v>0</v>
      </c>
      <c r="V46" s="258"/>
      <c r="W46" s="259"/>
    </row>
    <row r="47" spans="1:50" ht="15.75" customHeight="1" x14ac:dyDescent="0.25">
      <c r="A47" s="207" t="s">
        <v>51</v>
      </c>
      <c r="B47" s="208"/>
      <c r="C47" s="208"/>
      <c r="D47" s="208"/>
      <c r="E47" s="208"/>
      <c r="F47" s="208"/>
      <c r="G47" s="209"/>
      <c r="H47" s="210">
        <v>0</v>
      </c>
      <c r="I47" s="211"/>
      <c r="J47" s="211"/>
      <c r="K47" s="211"/>
      <c r="L47" s="211"/>
      <c r="M47" s="212"/>
      <c r="N47" s="255"/>
      <c r="O47" s="133"/>
      <c r="P47" s="134"/>
      <c r="Q47" s="134"/>
      <c r="R47" s="134"/>
      <c r="S47" s="134"/>
      <c r="T47" s="135"/>
      <c r="U47" s="260"/>
      <c r="V47" s="261"/>
      <c r="W47" s="262"/>
      <c r="AX47" s="48"/>
    </row>
    <row r="48" spans="1:50" ht="15.75" customHeight="1" x14ac:dyDescent="0.25">
      <c r="A48" s="207" t="s">
        <v>52</v>
      </c>
      <c r="B48" s="208"/>
      <c r="C48" s="208"/>
      <c r="D48" s="208"/>
      <c r="E48" s="208"/>
      <c r="F48" s="208"/>
      <c r="G48" s="209"/>
      <c r="H48" s="210">
        <v>0</v>
      </c>
      <c r="I48" s="211"/>
      <c r="J48" s="211"/>
      <c r="K48" s="211"/>
      <c r="L48" s="211"/>
      <c r="M48" s="212"/>
      <c r="N48" s="255"/>
      <c r="O48" s="130" t="s">
        <v>113</v>
      </c>
      <c r="P48" s="131"/>
      <c r="Q48" s="131"/>
      <c r="R48" s="131"/>
      <c r="S48" s="131"/>
      <c r="T48" s="132"/>
      <c r="U48" s="263">
        <f>IF(H12="Y",0,U46)</f>
        <v>0</v>
      </c>
      <c r="V48" s="264"/>
      <c r="W48" s="265"/>
      <c r="AX48" s="48" t="s">
        <v>122</v>
      </c>
    </row>
    <row r="49" spans="1:50" ht="15.9" customHeight="1" x14ac:dyDescent="0.25">
      <c r="A49" s="207" t="s">
        <v>53</v>
      </c>
      <c r="B49" s="208"/>
      <c r="C49" s="208"/>
      <c r="D49" s="208"/>
      <c r="E49" s="208"/>
      <c r="F49" s="208"/>
      <c r="G49" s="209"/>
      <c r="H49" s="210">
        <v>0</v>
      </c>
      <c r="I49" s="211"/>
      <c r="J49" s="211"/>
      <c r="K49" s="211"/>
      <c r="L49" s="211"/>
      <c r="M49" s="212"/>
      <c r="N49" s="255"/>
      <c r="O49" s="133"/>
      <c r="P49" s="134"/>
      <c r="Q49" s="134"/>
      <c r="R49" s="134"/>
      <c r="S49" s="134"/>
      <c r="T49" s="135"/>
      <c r="U49" s="266"/>
      <c r="V49" s="60"/>
      <c r="W49" s="61"/>
      <c r="AX49" s="48" t="s">
        <v>123</v>
      </c>
    </row>
    <row r="50" spans="1:50" ht="15.75" customHeight="1" x14ac:dyDescent="0.25">
      <c r="A50" s="207" t="s">
        <v>54</v>
      </c>
      <c r="B50" s="208"/>
      <c r="C50" s="208"/>
      <c r="D50" s="208"/>
      <c r="E50" s="208"/>
      <c r="F50" s="208"/>
      <c r="G50" s="209"/>
      <c r="H50" s="210">
        <v>0</v>
      </c>
      <c r="I50" s="211"/>
      <c r="J50" s="211"/>
      <c r="K50" s="211"/>
      <c r="L50" s="211"/>
      <c r="M50" s="212"/>
      <c r="N50" s="255"/>
      <c r="O50" s="234"/>
      <c r="P50" s="235"/>
      <c r="Q50" s="235"/>
      <c r="R50" s="235"/>
      <c r="S50" s="235"/>
      <c r="T50" s="235"/>
      <c r="U50" s="235"/>
      <c r="V50" s="235"/>
      <c r="W50" s="236"/>
      <c r="Y50" s="1" t="s">
        <v>101</v>
      </c>
      <c r="Z50" s="49">
        <f>IF(I13="Y", Z52+H50,Z52+0)</f>
        <v>0</v>
      </c>
      <c r="AA50" s="1" t="s">
        <v>134</v>
      </c>
      <c r="AX50" s="48" t="s">
        <v>124</v>
      </c>
    </row>
    <row r="51" spans="1:50" ht="15.75" customHeight="1" x14ac:dyDescent="0.25">
      <c r="A51" s="207" t="s">
        <v>55</v>
      </c>
      <c r="B51" s="208"/>
      <c r="C51" s="208"/>
      <c r="D51" s="208"/>
      <c r="E51" s="208"/>
      <c r="F51" s="208"/>
      <c r="G51" s="209"/>
      <c r="H51" s="210">
        <v>0</v>
      </c>
      <c r="I51" s="211"/>
      <c r="J51" s="211"/>
      <c r="K51" s="211"/>
      <c r="L51" s="211"/>
      <c r="M51" s="212"/>
      <c r="N51" s="255"/>
      <c r="O51" s="230"/>
      <c r="P51" s="231"/>
      <c r="Q51" s="226" t="s">
        <v>77</v>
      </c>
      <c r="R51" s="226"/>
      <c r="S51" s="226"/>
      <c r="T51" s="226"/>
      <c r="U51" s="227"/>
      <c r="V51" s="57">
        <v>1</v>
      </c>
      <c r="W51" s="225"/>
    </row>
    <row r="52" spans="1:50" ht="15.9" customHeight="1" x14ac:dyDescent="0.25">
      <c r="A52" s="207" t="s">
        <v>72</v>
      </c>
      <c r="B52" s="208"/>
      <c r="C52" s="208"/>
      <c r="D52" s="208"/>
      <c r="E52" s="208"/>
      <c r="F52" s="208"/>
      <c r="G52" s="209"/>
      <c r="H52" s="210">
        <v>0</v>
      </c>
      <c r="I52" s="211"/>
      <c r="J52" s="211"/>
      <c r="K52" s="211"/>
      <c r="L52" s="211"/>
      <c r="M52" s="212"/>
      <c r="N52" s="255"/>
      <c r="O52" s="232"/>
      <c r="P52" s="233"/>
      <c r="Q52" s="228"/>
      <c r="R52" s="228"/>
      <c r="S52" s="228"/>
      <c r="T52" s="228"/>
      <c r="U52" s="229"/>
      <c r="V52" s="57"/>
      <c r="W52" s="225"/>
      <c r="Y52" s="1" t="s">
        <v>102</v>
      </c>
      <c r="Z52" s="49">
        <f>IF(T53="Y",H46+H47+H48+H51+H52,H46+H47+H48+H51)</f>
        <v>0</v>
      </c>
      <c r="AA52" s="1" t="s">
        <v>133</v>
      </c>
    </row>
    <row r="53" spans="1:50" ht="16.5" customHeight="1" x14ac:dyDescent="0.25">
      <c r="A53" s="213" t="s">
        <v>19</v>
      </c>
      <c r="B53" s="214"/>
      <c r="C53" s="214"/>
      <c r="D53" s="214"/>
      <c r="E53" s="214"/>
      <c r="F53" s="214"/>
      <c r="G53" s="215"/>
      <c r="H53" s="216">
        <f>IF(T53="Y",H46+H47+H48+H49+H50+H51+H52,H46+H47+H48+H49+H50+H51)</f>
        <v>0</v>
      </c>
      <c r="I53" s="217"/>
      <c r="J53" s="217"/>
      <c r="K53" s="217"/>
      <c r="L53" s="217"/>
      <c r="M53" s="218"/>
      <c r="N53" s="255"/>
      <c r="O53" s="267" t="s">
        <v>99</v>
      </c>
      <c r="P53" s="268"/>
      <c r="Q53" s="268"/>
      <c r="R53" s="268"/>
      <c r="S53" s="269"/>
      <c r="T53" s="270" t="s">
        <v>1</v>
      </c>
      <c r="U53" s="270"/>
      <c r="V53" s="270"/>
      <c r="W53" s="271"/>
    </row>
    <row r="54" spans="1:50" ht="15" customHeight="1" thickBot="1" x14ac:dyDescent="0.3">
      <c r="A54" s="222" t="s">
        <v>64</v>
      </c>
      <c r="B54" s="223"/>
      <c r="C54" s="223"/>
      <c r="D54" s="223"/>
      <c r="E54" s="223"/>
      <c r="F54" s="223"/>
      <c r="G54" s="224"/>
      <c r="H54" s="219">
        <f>IF(I13="Y", Z52+H50+H49,Z52+0)</f>
        <v>0</v>
      </c>
      <c r="I54" s="220"/>
      <c r="J54" s="220"/>
      <c r="K54" s="220"/>
      <c r="L54" s="220"/>
      <c r="M54" s="221"/>
      <c r="N54" s="256"/>
      <c r="O54" s="43"/>
      <c r="P54" s="44"/>
      <c r="Q54" s="44"/>
      <c r="R54" s="44"/>
      <c r="S54" s="44"/>
      <c r="T54" s="44"/>
      <c r="U54" s="44"/>
      <c r="V54" s="44"/>
      <c r="W54" s="45"/>
    </row>
    <row r="55" spans="1:50" ht="15.75" customHeight="1" x14ac:dyDescent="0.25">
      <c r="A55" s="203" t="s">
        <v>82</v>
      </c>
      <c r="B55" s="204"/>
      <c r="C55" s="204"/>
      <c r="D55" s="204"/>
      <c r="E55" s="205"/>
      <c r="F55" s="205"/>
      <c r="G55" s="205"/>
      <c r="H55" s="205"/>
      <c r="I55" s="205"/>
      <c r="J55" s="205"/>
      <c r="K55" s="205"/>
      <c r="L55" s="205"/>
      <c r="M55" s="205"/>
      <c r="N55" s="205"/>
      <c r="O55" s="205"/>
      <c r="P55" s="205"/>
      <c r="Q55" s="205"/>
      <c r="R55" s="205"/>
      <c r="S55" s="205"/>
      <c r="T55" s="205"/>
      <c r="U55" s="205"/>
      <c r="V55" s="205"/>
      <c r="W55" s="206"/>
      <c r="Y55" s="1" t="s">
        <v>103</v>
      </c>
      <c r="Z55" s="46">
        <f>(E57+I57+M57+E58+I58+M58+U48)</f>
        <v>0</v>
      </c>
      <c r="AA55" s="1" t="s">
        <v>135</v>
      </c>
    </row>
    <row r="56" spans="1:50" ht="15.75" customHeight="1" x14ac:dyDescent="0.25">
      <c r="A56" s="26"/>
      <c r="B56" s="27"/>
      <c r="C56" s="27"/>
      <c r="D56" s="27"/>
      <c r="E56" s="241" t="s">
        <v>78</v>
      </c>
      <c r="F56" s="241"/>
      <c r="G56" s="241"/>
      <c r="H56" s="241"/>
      <c r="I56" s="51" t="s">
        <v>79</v>
      </c>
      <c r="J56" s="51"/>
      <c r="K56" s="51"/>
      <c r="L56" s="51"/>
      <c r="M56" s="307" t="s">
        <v>80</v>
      </c>
      <c r="N56" s="308"/>
      <c r="O56" s="308"/>
      <c r="P56" s="308"/>
      <c r="Q56" s="308"/>
      <c r="R56" s="240"/>
      <c r="S56" s="241"/>
      <c r="T56" s="242"/>
      <c r="U56" s="237" t="s">
        <v>120</v>
      </c>
      <c r="V56" s="238"/>
      <c r="W56" s="239"/>
    </row>
    <row r="57" spans="1:50" ht="15.75" customHeight="1" x14ac:dyDescent="0.25">
      <c r="A57" s="184" t="s">
        <v>10</v>
      </c>
      <c r="B57" s="185"/>
      <c r="C57" s="185"/>
      <c r="D57" s="185"/>
      <c r="E57" s="58">
        <v>0</v>
      </c>
      <c r="F57" s="58"/>
      <c r="G57" s="58"/>
      <c r="H57" s="58"/>
      <c r="I57" s="58">
        <v>0</v>
      </c>
      <c r="J57" s="58"/>
      <c r="K57" s="58"/>
      <c r="L57" s="58"/>
      <c r="M57" s="59">
        <v>0</v>
      </c>
      <c r="N57" s="59"/>
      <c r="O57" s="59"/>
      <c r="P57" s="59"/>
      <c r="Q57" s="59"/>
      <c r="R57" s="51"/>
      <c r="S57" s="51"/>
      <c r="T57" s="51"/>
      <c r="U57" s="186">
        <f>SUM(E57:Q57)</f>
        <v>0</v>
      </c>
      <c r="V57" s="186"/>
      <c r="W57" s="187"/>
      <c r="Y57" s="1" t="s">
        <v>104</v>
      </c>
      <c r="Z57" s="47">
        <f>IFERROR(ROUND((H54/H53),3),0)</f>
        <v>0</v>
      </c>
      <c r="AA57" s="1" t="s">
        <v>136</v>
      </c>
    </row>
    <row r="58" spans="1:50" ht="15.9" customHeight="1" x14ac:dyDescent="0.25">
      <c r="A58" s="184" t="s">
        <v>115</v>
      </c>
      <c r="B58" s="185"/>
      <c r="C58" s="185"/>
      <c r="D58" s="185"/>
      <c r="E58" s="58">
        <v>0</v>
      </c>
      <c r="F58" s="58"/>
      <c r="G58" s="58"/>
      <c r="H58" s="58"/>
      <c r="I58" s="58">
        <v>0</v>
      </c>
      <c r="J58" s="58"/>
      <c r="K58" s="58"/>
      <c r="L58" s="58"/>
      <c r="M58" s="59">
        <v>0</v>
      </c>
      <c r="N58" s="59"/>
      <c r="O58" s="59"/>
      <c r="P58" s="59"/>
      <c r="Q58" s="59"/>
      <c r="R58" s="51"/>
      <c r="S58" s="51"/>
      <c r="T58" s="51"/>
      <c r="U58" s="186">
        <f>SUM(E58:Q58)</f>
        <v>0</v>
      </c>
      <c r="V58" s="186"/>
      <c r="W58" s="187"/>
    </row>
    <row r="59" spans="1:50" ht="15.6" x14ac:dyDescent="0.25">
      <c r="A59" s="62" t="s">
        <v>116</v>
      </c>
      <c r="B59" s="63"/>
      <c r="C59" s="63"/>
      <c r="D59" s="63"/>
      <c r="E59" s="58">
        <v>0</v>
      </c>
      <c r="F59" s="58"/>
      <c r="G59" s="58"/>
      <c r="H59" s="58"/>
      <c r="I59" s="58">
        <v>0</v>
      </c>
      <c r="J59" s="58"/>
      <c r="K59" s="58"/>
      <c r="L59" s="58"/>
      <c r="M59" s="59">
        <v>0</v>
      </c>
      <c r="N59" s="59"/>
      <c r="O59" s="59"/>
      <c r="P59" s="59"/>
      <c r="Q59" s="59"/>
      <c r="R59" s="51"/>
      <c r="S59" s="51"/>
      <c r="T59" s="51"/>
      <c r="U59" s="60">
        <f>SUM(E59:Q59)</f>
        <v>0</v>
      </c>
      <c r="V59" s="60"/>
      <c r="W59" s="61"/>
    </row>
    <row r="60" spans="1:50" ht="15.6" x14ac:dyDescent="0.25">
      <c r="A60" s="62" t="s">
        <v>118</v>
      </c>
      <c r="B60" s="63"/>
      <c r="C60" s="63"/>
      <c r="D60" s="63"/>
      <c r="E60" s="58">
        <v>0</v>
      </c>
      <c r="F60" s="58"/>
      <c r="G60" s="58"/>
      <c r="H60" s="58"/>
      <c r="I60" s="58">
        <v>0</v>
      </c>
      <c r="J60" s="58"/>
      <c r="K60" s="58"/>
      <c r="L60" s="58"/>
      <c r="M60" s="59">
        <v>0</v>
      </c>
      <c r="N60" s="59"/>
      <c r="O60" s="59"/>
      <c r="P60" s="59"/>
      <c r="Q60" s="59"/>
      <c r="R60" s="51"/>
      <c r="S60" s="51"/>
      <c r="T60" s="51"/>
      <c r="U60" s="60">
        <f>SUM(E60:Q60)</f>
        <v>0</v>
      </c>
      <c r="V60" s="60"/>
      <c r="W60" s="61"/>
    </row>
    <row r="61" spans="1:50" ht="15.9" customHeight="1" x14ac:dyDescent="0.25">
      <c r="A61" s="62" t="s">
        <v>117</v>
      </c>
      <c r="B61" s="63"/>
      <c r="C61" s="63"/>
      <c r="D61" s="63"/>
      <c r="E61" s="58">
        <v>0</v>
      </c>
      <c r="F61" s="58"/>
      <c r="G61" s="58"/>
      <c r="H61" s="58"/>
      <c r="I61" s="58">
        <v>0</v>
      </c>
      <c r="J61" s="58"/>
      <c r="K61" s="58"/>
      <c r="L61" s="58"/>
      <c r="M61" s="59">
        <v>0</v>
      </c>
      <c r="N61" s="59"/>
      <c r="O61" s="59"/>
      <c r="P61" s="59"/>
      <c r="Q61" s="59"/>
      <c r="R61" s="51"/>
      <c r="S61" s="51"/>
      <c r="T61" s="51"/>
      <c r="U61" s="51"/>
      <c r="V61" s="51"/>
      <c r="W61" s="51"/>
    </row>
    <row r="62" spans="1:50" ht="15.9" customHeight="1" x14ac:dyDescent="0.25">
      <c r="A62" s="55" t="s">
        <v>121</v>
      </c>
      <c r="B62" s="56"/>
      <c r="C62" s="56"/>
      <c r="D62" s="56"/>
      <c r="E62" s="57"/>
      <c r="F62" s="57"/>
      <c r="G62" s="57"/>
      <c r="H62" s="57"/>
      <c r="I62" s="57"/>
      <c r="J62" s="57"/>
      <c r="K62" s="57"/>
      <c r="L62" s="57"/>
      <c r="M62" s="52"/>
      <c r="N62" s="53"/>
      <c r="O62" s="53"/>
      <c r="P62" s="53"/>
      <c r="Q62" s="53"/>
      <c r="R62" s="53"/>
      <c r="S62" s="53"/>
      <c r="T62" s="53"/>
      <c r="U62" s="53"/>
      <c r="V62" s="53"/>
      <c r="W62" s="54"/>
    </row>
    <row r="63" spans="1:50" ht="16.5" customHeight="1" thickBot="1" x14ac:dyDescent="0.3">
      <c r="A63" s="130" t="s">
        <v>81</v>
      </c>
      <c r="B63" s="131"/>
      <c r="C63" s="131"/>
      <c r="D63" s="131"/>
      <c r="E63" s="202">
        <v>0</v>
      </c>
      <c r="F63" s="202"/>
      <c r="G63" s="202"/>
      <c r="H63" s="202"/>
      <c r="I63" s="202">
        <v>0</v>
      </c>
      <c r="J63" s="202"/>
      <c r="K63" s="202"/>
      <c r="L63" s="202"/>
      <c r="M63" s="202">
        <v>0</v>
      </c>
      <c r="N63" s="202"/>
      <c r="O63" s="202"/>
      <c r="P63" s="202"/>
      <c r="Q63" s="202"/>
      <c r="R63" s="36"/>
      <c r="S63" s="191" t="s">
        <v>2</v>
      </c>
      <c r="T63" s="192"/>
      <c r="U63" s="188">
        <f>SUM(U57:W60)</f>
        <v>0</v>
      </c>
      <c r="V63" s="189"/>
      <c r="W63" s="190"/>
      <c r="Y63" s="1" t="s">
        <v>105</v>
      </c>
      <c r="Z63" s="46">
        <f>Z55*Z57</f>
        <v>0</v>
      </c>
      <c r="AA63" s="1" t="s">
        <v>137</v>
      </c>
    </row>
    <row r="64" spans="1:50" ht="15.75" customHeight="1" thickBot="1" x14ac:dyDescent="0.3">
      <c r="A64" s="179" t="s">
        <v>15</v>
      </c>
      <c r="B64" s="180"/>
      <c r="C64" s="180"/>
      <c r="D64" s="180"/>
      <c r="E64" s="181" t="s">
        <v>142</v>
      </c>
      <c r="F64" s="181"/>
      <c r="G64" s="181"/>
      <c r="H64" s="181"/>
      <c r="I64" s="28"/>
      <c r="J64" s="182" t="s">
        <v>16</v>
      </c>
      <c r="K64" s="182"/>
      <c r="L64" s="182"/>
      <c r="M64" s="182"/>
      <c r="N64" s="182"/>
      <c r="O64" s="182"/>
      <c r="P64" s="182"/>
      <c r="Q64" s="182"/>
      <c r="R64" s="182"/>
      <c r="S64" s="182"/>
      <c r="T64" s="183"/>
      <c r="U64" s="177"/>
      <c r="V64" s="177"/>
      <c r="W64" s="178"/>
    </row>
    <row r="65" spans="1:31" ht="15.9" customHeight="1" thickBot="1" x14ac:dyDescent="0.3">
      <c r="A65" s="160" t="s">
        <v>12</v>
      </c>
      <c r="B65" s="161"/>
      <c r="C65" s="161"/>
      <c r="D65" s="161"/>
      <c r="E65" s="161"/>
      <c r="F65" s="161"/>
      <c r="G65" s="161"/>
      <c r="H65" s="161"/>
      <c r="I65" s="161"/>
      <c r="J65" s="161"/>
      <c r="K65" s="161"/>
      <c r="L65" s="161"/>
      <c r="M65" s="161"/>
      <c r="N65" s="161"/>
      <c r="O65" s="161"/>
      <c r="P65" s="161"/>
      <c r="Q65" s="161"/>
      <c r="R65" s="161"/>
      <c r="S65" s="161"/>
      <c r="T65" s="161"/>
      <c r="U65" s="162"/>
      <c r="V65" s="162"/>
      <c r="W65" s="163"/>
    </row>
    <row r="66" spans="1:31" ht="15.75" customHeight="1" x14ac:dyDescent="0.25">
      <c r="A66" s="193" t="s">
        <v>56</v>
      </c>
      <c r="B66" s="194"/>
      <c r="C66" s="194"/>
      <c r="D66" s="194"/>
      <c r="E66" s="194"/>
      <c r="F66" s="194"/>
      <c r="G66" s="194"/>
      <c r="H66" s="194"/>
      <c r="I66" s="194"/>
      <c r="J66" s="194"/>
      <c r="K66" s="194"/>
      <c r="L66" s="194"/>
      <c r="M66" s="194"/>
      <c r="N66" s="194"/>
      <c r="O66" s="194"/>
      <c r="P66" s="194"/>
      <c r="Q66" s="194"/>
      <c r="R66" s="194"/>
      <c r="S66" s="194"/>
      <c r="T66" s="194"/>
      <c r="U66" s="194"/>
      <c r="V66" s="194"/>
      <c r="W66" s="195"/>
    </row>
    <row r="67" spans="1:31" ht="31.2" customHeight="1" thickBot="1" x14ac:dyDescent="0.3">
      <c r="A67" s="196" t="s">
        <v>57</v>
      </c>
      <c r="B67" s="197"/>
      <c r="C67" s="197"/>
      <c r="D67" s="197"/>
      <c r="E67" s="197"/>
      <c r="F67" s="197"/>
      <c r="G67" s="197"/>
      <c r="H67" s="197"/>
      <c r="I67" s="197"/>
      <c r="J67" s="198"/>
      <c r="K67" s="198"/>
      <c r="L67" s="198"/>
      <c r="M67" s="198"/>
      <c r="N67" s="198"/>
      <c r="O67" s="198"/>
      <c r="P67" s="198"/>
      <c r="Q67" s="198"/>
      <c r="R67" s="198"/>
      <c r="S67" s="198"/>
      <c r="T67" s="198"/>
      <c r="U67" s="198"/>
      <c r="V67" s="198"/>
      <c r="W67" s="199"/>
    </row>
    <row r="68" spans="1:31" ht="15.75" customHeight="1" x14ac:dyDescent="0.25">
      <c r="A68" s="173"/>
      <c r="B68" s="174"/>
      <c r="C68" s="174"/>
      <c r="D68" s="174"/>
      <c r="E68" s="174"/>
      <c r="F68" s="174"/>
      <c r="G68" s="174"/>
      <c r="H68" s="174"/>
      <c r="I68" s="174"/>
      <c r="J68" s="168" t="s">
        <v>64</v>
      </c>
      <c r="K68" s="169"/>
      <c r="L68" s="169"/>
      <c r="M68" s="169"/>
      <c r="N68" s="169"/>
      <c r="O68" s="169"/>
      <c r="P68" s="169"/>
      <c r="Q68" s="169"/>
      <c r="R68" s="169"/>
      <c r="S68" s="169"/>
      <c r="T68" s="200">
        <f>H54</f>
        <v>0</v>
      </c>
      <c r="U68" s="200"/>
      <c r="V68" s="200"/>
      <c r="W68" s="201"/>
    </row>
    <row r="69" spans="1:31" ht="15.9" customHeight="1" thickBot="1" x14ac:dyDescent="0.3">
      <c r="A69" s="175"/>
      <c r="B69" s="176"/>
      <c r="C69" s="176"/>
      <c r="D69" s="176"/>
      <c r="E69" s="176"/>
      <c r="F69" s="176"/>
      <c r="G69" s="176"/>
      <c r="H69" s="176"/>
      <c r="I69" s="176"/>
      <c r="J69" s="105" t="s">
        <v>76</v>
      </c>
      <c r="K69" s="106"/>
      <c r="L69" s="106"/>
      <c r="M69" s="106"/>
      <c r="N69" s="106"/>
      <c r="O69" s="106"/>
      <c r="P69" s="106"/>
      <c r="Q69" s="106"/>
      <c r="R69" s="106"/>
      <c r="S69" s="106"/>
      <c r="T69" s="103">
        <f>IF(H54-Z63&lt;Z71, IF(H54-Z63&lt;=0,0,H54-Z63),Z71)</f>
        <v>0</v>
      </c>
      <c r="U69" s="103"/>
      <c r="V69" s="103"/>
      <c r="W69" s="104"/>
      <c r="Y69" s="1" t="s">
        <v>106</v>
      </c>
      <c r="Z69" s="1">
        <f>IF(V18="Y",333.33,250)</f>
        <v>250</v>
      </c>
      <c r="AA69" s="1" t="s">
        <v>138</v>
      </c>
    </row>
    <row r="70" spans="1:31" ht="15.75" customHeight="1" x14ac:dyDescent="0.25">
      <c r="A70" s="170"/>
      <c r="B70" s="171"/>
      <c r="C70" s="171"/>
      <c r="D70" s="171"/>
      <c r="E70" s="171"/>
      <c r="F70" s="171"/>
      <c r="G70" s="171"/>
      <c r="H70" s="171"/>
      <c r="I70" s="171"/>
      <c r="J70" s="171"/>
      <c r="K70" s="171"/>
      <c r="L70" s="171"/>
      <c r="M70" s="171"/>
      <c r="N70" s="171"/>
      <c r="O70" s="171"/>
      <c r="P70" s="171"/>
      <c r="Q70" s="171"/>
      <c r="R70" s="171"/>
      <c r="S70" s="171"/>
      <c r="T70" s="171"/>
      <c r="U70" s="171"/>
      <c r="V70" s="171"/>
      <c r="W70" s="172"/>
    </row>
    <row r="71" spans="1:31" ht="15.75" customHeight="1" x14ac:dyDescent="0.25">
      <c r="A71" s="157" t="s">
        <v>100</v>
      </c>
      <c r="B71" s="158"/>
      <c r="C71" s="158"/>
      <c r="D71" s="158"/>
      <c r="E71" s="158"/>
      <c r="F71" s="158"/>
      <c r="G71" s="158"/>
      <c r="H71" s="158"/>
      <c r="I71" s="158"/>
      <c r="J71" s="158"/>
      <c r="K71" s="158"/>
      <c r="L71" s="158"/>
      <c r="M71" s="158"/>
      <c r="N71" s="158"/>
      <c r="O71" s="158"/>
      <c r="P71" s="158"/>
      <c r="Q71" s="158"/>
      <c r="R71" s="158"/>
      <c r="S71" s="159"/>
      <c r="T71" s="88">
        <f>MAX(IF(H12="N",IF(T69&gt;=6000,6000,T69),T69),IF(V17="N",IF(T69&gt;=6000,6000,T69),T69))</f>
        <v>0</v>
      </c>
      <c r="U71" s="89"/>
      <c r="V71" s="89"/>
      <c r="W71" s="90"/>
      <c r="Y71" s="1" t="s">
        <v>107</v>
      </c>
      <c r="Z71" s="46">
        <f>IF((Z74+Z75+Z76)&lt;6000,Z74+Z75+Z76,6000)</f>
        <v>0</v>
      </c>
      <c r="AA71" s="1" t="s">
        <v>139</v>
      </c>
      <c r="AE71" s="50" t="s">
        <v>126</v>
      </c>
    </row>
    <row r="72" spans="1:31" ht="9" customHeight="1" thickBot="1" x14ac:dyDescent="0.35">
      <c r="A72" s="67"/>
      <c r="B72" s="68"/>
      <c r="C72" s="68"/>
      <c r="D72" s="68"/>
      <c r="E72" s="68"/>
      <c r="F72" s="68"/>
      <c r="G72" s="68"/>
      <c r="H72" s="68"/>
      <c r="I72" s="68"/>
      <c r="J72" s="68"/>
      <c r="K72" s="68"/>
      <c r="L72" s="68"/>
      <c r="M72" s="68"/>
      <c r="N72" s="68"/>
      <c r="O72" s="68"/>
      <c r="P72" s="68"/>
      <c r="Q72" s="68"/>
      <c r="R72" s="68"/>
      <c r="S72" s="68"/>
      <c r="T72" s="68"/>
      <c r="U72" s="68"/>
      <c r="V72" s="68"/>
      <c r="W72" s="69"/>
      <c r="AE72" s="50" t="s">
        <v>127</v>
      </c>
    </row>
    <row r="73" spans="1:31" ht="15.9" customHeight="1" x14ac:dyDescent="0.3">
      <c r="A73" s="91" t="s">
        <v>58</v>
      </c>
      <c r="B73" s="92"/>
      <c r="C73" s="92"/>
      <c r="D73" s="92"/>
      <c r="E73" s="92"/>
      <c r="F73" s="92"/>
      <c r="G73" s="92"/>
      <c r="H73" s="92"/>
      <c r="I73" s="92"/>
      <c r="J73" s="92"/>
      <c r="K73" s="92"/>
      <c r="L73" s="92"/>
      <c r="M73" s="92"/>
      <c r="N73" s="92"/>
      <c r="O73" s="92"/>
      <c r="P73" s="92"/>
      <c r="Q73" s="92"/>
      <c r="R73" s="92"/>
      <c r="S73" s="93"/>
      <c r="T73" s="94">
        <v>0</v>
      </c>
      <c r="U73" s="95"/>
      <c r="V73" s="95"/>
      <c r="W73" s="96"/>
      <c r="AE73" s="50" t="s">
        <v>125</v>
      </c>
    </row>
    <row r="74" spans="1:31" ht="15.75" customHeight="1" x14ac:dyDescent="0.3">
      <c r="A74" s="97" t="s">
        <v>59</v>
      </c>
      <c r="B74" s="98"/>
      <c r="C74" s="98"/>
      <c r="D74" s="98"/>
      <c r="E74" s="98"/>
      <c r="F74" s="98"/>
      <c r="G74" s="98"/>
      <c r="H74" s="98"/>
      <c r="I74" s="98"/>
      <c r="J74" s="98"/>
      <c r="K74" s="98"/>
      <c r="L74" s="98"/>
      <c r="M74" s="98"/>
      <c r="N74" s="98"/>
      <c r="O74" s="98"/>
      <c r="P74" s="98"/>
      <c r="Q74" s="98"/>
      <c r="R74" s="98"/>
      <c r="S74" s="99"/>
      <c r="T74" s="100">
        <v>0</v>
      </c>
      <c r="U74" s="101"/>
      <c r="V74" s="101"/>
      <c r="W74" s="102"/>
      <c r="Y74" s="1" t="s">
        <v>108</v>
      </c>
      <c r="Z74" s="46">
        <f>IF(E63&lt;12,E63*Z69,3000)</f>
        <v>0</v>
      </c>
      <c r="AA74" s="1" t="s">
        <v>132</v>
      </c>
      <c r="AE74" s="50" t="s">
        <v>128</v>
      </c>
    </row>
    <row r="75" spans="1:31" ht="15.75" customHeight="1" x14ac:dyDescent="0.3">
      <c r="A75" s="97" t="s">
        <v>60</v>
      </c>
      <c r="B75" s="98"/>
      <c r="C75" s="98"/>
      <c r="D75" s="98"/>
      <c r="E75" s="98"/>
      <c r="F75" s="98"/>
      <c r="G75" s="98"/>
      <c r="H75" s="98"/>
      <c r="I75" s="98"/>
      <c r="J75" s="98"/>
      <c r="K75" s="98"/>
      <c r="L75" s="98"/>
      <c r="M75" s="98"/>
      <c r="N75" s="98"/>
      <c r="O75" s="98"/>
      <c r="P75" s="98"/>
      <c r="Q75" s="98"/>
      <c r="R75" s="98"/>
      <c r="S75" s="99"/>
      <c r="T75" s="100">
        <v>0</v>
      </c>
      <c r="U75" s="101"/>
      <c r="V75" s="101"/>
      <c r="W75" s="102"/>
      <c r="Y75" s="1" t="s">
        <v>109</v>
      </c>
      <c r="Z75" s="46">
        <f>IF(I63&lt;12,I63*Z69,3000)</f>
        <v>0</v>
      </c>
      <c r="AA75" s="1" t="s">
        <v>130</v>
      </c>
      <c r="AE75" s="50" t="s">
        <v>129</v>
      </c>
    </row>
    <row r="76" spans="1:31" ht="15.75" customHeight="1" x14ac:dyDescent="0.3">
      <c r="A76" s="136" t="s">
        <v>3</v>
      </c>
      <c r="B76" s="137"/>
      <c r="C76" s="137"/>
      <c r="D76" s="137"/>
      <c r="E76" s="137"/>
      <c r="F76" s="137"/>
      <c r="G76" s="137"/>
      <c r="H76" s="137"/>
      <c r="I76" s="137"/>
      <c r="J76" s="137"/>
      <c r="K76" s="137"/>
      <c r="L76" s="137"/>
      <c r="M76" s="137"/>
      <c r="N76" s="137"/>
      <c r="O76" s="137"/>
      <c r="P76" s="137"/>
      <c r="Q76" s="137"/>
      <c r="R76" s="137"/>
      <c r="S76" s="138"/>
      <c r="T76" s="139">
        <f>SUM(T71+T73+T74+T75)</f>
        <v>0</v>
      </c>
      <c r="U76" s="140"/>
      <c r="V76" s="140"/>
      <c r="W76" s="141"/>
      <c r="Y76" s="1" t="s">
        <v>110</v>
      </c>
      <c r="Z76" s="46">
        <f>IF(M63&lt;12,M63*Z69,3000)</f>
        <v>0</v>
      </c>
      <c r="AA76" s="1" t="s">
        <v>131</v>
      </c>
      <c r="AE76" s="50"/>
    </row>
    <row r="77" spans="1:31" ht="15.75" customHeight="1" x14ac:dyDescent="0.3">
      <c r="A77" s="142" t="s">
        <v>61</v>
      </c>
      <c r="B77" s="143"/>
      <c r="C77" s="143"/>
      <c r="D77" s="143"/>
      <c r="E77" s="143"/>
      <c r="F77" s="143"/>
      <c r="G77" s="143"/>
      <c r="H77" s="143"/>
      <c r="I77" s="143"/>
      <c r="J77" s="143"/>
      <c r="K77" s="143"/>
      <c r="L77" s="143"/>
      <c r="M77" s="143"/>
      <c r="N77" s="143"/>
      <c r="O77" s="143"/>
      <c r="P77" s="146" t="s">
        <v>62</v>
      </c>
      <c r="Q77" s="137"/>
      <c r="R77" s="137"/>
      <c r="S77" s="138"/>
      <c r="T77" s="147">
        <v>1</v>
      </c>
      <c r="U77" s="148"/>
      <c r="V77" s="148"/>
      <c r="W77" s="149"/>
      <c r="Y77" s="1" t="s">
        <v>111</v>
      </c>
      <c r="Z77" s="46">
        <f>SUM(T71+T73+T74+T75)</f>
        <v>0</v>
      </c>
      <c r="AA77" s="1" t="s">
        <v>140</v>
      </c>
    </row>
    <row r="78" spans="1:31" ht="15.75" customHeight="1" thickBot="1" x14ac:dyDescent="0.35">
      <c r="A78" s="144"/>
      <c r="B78" s="145"/>
      <c r="C78" s="145"/>
      <c r="D78" s="145"/>
      <c r="E78" s="145"/>
      <c r="F78" s="145"/>
      <c r="G78" s="145"/>
      <c r="H78" s="145"/>
      <c r="I78" s="145"/>
      <c r="J78" s="145"/>
      <c r="K78" s="145"/>
      <c r="L78" s="145"/>
      <c r="M78" s="145"/>
      <c r="N78" s="145"/>
      <c r="O78" s="145"/>
      <c r="P78" s="150" t="s">
        <v>63</v>
      </c>
      <c r="Q78" s="151"/>
      <c r="R78" s="151"/>
      <c r="S78" s="152"/>
      <c r="T78" s="153">
        <f>MAX(0,T76/T77)</f>
        <v>0</v>
      </c>
      <c r="U78" s="154"/>
      <c r="V78" s="154"/>
      <c r="W78" s="155"/>
    </row>
    <row r="79" spans="1:31" ht="15.75" customHeight="1" x14ac:dyDescent="0.3">
      <c r="A79" s="2" t="s">
        <v>13</v>
      </c>
      <c r="B79" s="156"/>
      <c r="C79" s="156"/>
      <c r="D79" s="156"/>
      <c r="E79" s="156"/>
      <c r="F79" s="156"/>
      <c r="G79" s="156"/>
      <c r="H79" s="156"/>
      <c r="I79" s="156"/>
      <c r="J79" s="156"/>
      <c r="K79" s="156"/>
      <c r="L79" s="156"/>
      <c r="M79" s="156"/>
      <c r="N79" s="167" t="s">
        <v>14</v>
      </c>
      <c r="O79" s="167"/>
      <c r="P79" s="167"/>
      <c r="Q79" s="167"/>
      <c r="R79" s="167"/>
      <c r="S79" s="64"/>
      <c r="T79" s="65"/>
      <c r="U79" s="65"/>
      <c r="V79" s="65"/>
      <c r="W79" s="66"/>
    </row>
    <row r="80" spans="1:31" ht="15.75" customHeight="1" x14ac:dyDescent="0.25">
      <c r="A80" s="164" t="s">
        <v>114</v>
      </c>
      <c r="B80" s="165"/>
      <c r="C80" s="165"/>
      <c r="D80" s="165"/>
      <c r="E80" s="165"/>
      <c r="F80" s="165"/>
      <c r="G80" s="165"/>
      <c r="H80" s="165"/>
      <c r="I80" s="165"/>
      <c r="J80" s="165"/>
      <c r="K80" s="165"/>
      <c r="L80" s="165"/>
      <c r="M80" s="165"/>
      <c r="N80" s="165"/>
      <c r="O80" s="165"/>
      <c r="P80" s="165"/>
      <c r="Q80" s="165"/>
      <c r="R80" s="165"/>
      <c r="S80" s="165"/>
      <c r="T80" s="165"/>
      <c r="U80" s="165"/>
      <c r="V80" s="165"/>
      <c r="W80" s="166"/>
    </row>
    <row r="81" spans="1:23" ht="119.25" customHeight="1" x14ac:dyDescent="0.25">
      <c r="A81" s="107"/>
      <c r="B81" s="108"/>
      <c r="C81" s="108"/>
      <c r="D81" s="108"/>
      <c r="E81" s="108"/>
      <c r="F81" s="108"/>
      <c r="G81" s="108"/>
      <c r="H81" s="108"/>
      <c r="I81" s="108"/>
      <c r="J81" s="108"/>
      <c r="K81" s="108"/>
      <c r="L81" s="108"/>
      <c r="M81" s="108"/>
      <c r="N81" s="108"/>
      <c r="O81" s="108"/>
      <c r="P81" s="108"/>
      <c r="Q81" s="108"/>
      <c r="R81" s="108"/>
      <c r="S81" s="108"/>
      <c r="T81" s="108"/>
      <c r="U81" s="108"/>
      <c r="V81" s="108"/>
      <c r="W81" s="109"/>
    </row>
    <row r="82" spans="1:23" ht="15.75" customHeight="1" thickBot="1" x14ac:dyDescent="0.3">
      <c r="A82" s="110" t="s">
        <v>11</v>
      </c>
      <c r="B82" s="111"/>
      <c r="C82" s="111"/>
      <c r="D82" s="111"/>
      <c r="E82" s="111"/>
      <c r="F82" s="111"/>
      <c r="G82" s="111"/>
      <c r="H82" s="111"/>
      <c r="I82" s="111"/>
      <c r="J82" s="111"/>
      <c r="K82" s="111"/>
      <c r="L82" s="111"/>
      <c r="M82" s="111"/>
      <c r="N82" s="111"/>
      <c r="O82" s="111"/>
      <c r="P82" s="111"/>
      <c r="Q82" s="111"/>
      <c r="R82" s="111"/>
      <c r="S82" s="111"/>
      <c r="T82" s="111"/>
      <c r="U82" s="111"/>
      <c r="V82" s="111"/>
      <c r="W82" s="112"/>
    </row>
  </sheetData>
  <sheetProtection algorithmName="SHA-512" hashValue="pjRe69wJfoyddUs+R3RK2EuSbLFSogxcJ+aB/j3gcrFnxozp97dzaO2+hdxNQq/lRBlre1Y2Lmgk87C9qb0MMw==" saltValue="/ZdEoB5uvpt6LEeatfLanQ==" spinCount="100000" sheet="1" objects="1" scenarios="1"/>
  <mergeCells count="195">
    <mergeCell ref="M56:Q56"/>
    <mergeCell ref="M57:Q57"/>
    <mergeCell ref="M58:Q58"/>
    <mergeCell ref="A5:W5"/>
    <mergeCell ref="A4:W4"/>
    <mergeCell ref="A3:W3"/>
    <mergeCell ref="A18:C18"/>
    <mergeCell ref="D18:P18"/>
    <mergeCell ref="Q18:U18"/>
    <mergeCell ref="A19:C19"/>
    <mergeCell ref="D19:P19"/>
    <mergeCell ref="Q19:U19"/>
    <mergeCell ref="A21:E21"/>
    <mergeCell ref="V19:W19"/>
    <mergeCell ref="V18:W18"/>
    <mergeCell ref="A20:W20"/>
    <mergeCell ref="F21:W21"/>
    <mergeCell ref="A28:W28"/>
    <mergeCell ref="A27:W27"/>
    <mergeCell ref="A22:E22"/>
    <mergeCell ref="A23:E23"/>
    <mergeCell ref="A24:E24"/>
    <mergeCell ref="A25:E25"/>
    <mergeCell ref="A26:E26"/>
    <mergeCell ref="A2:W2"/>
    <mergeCell ref="A1:W1"/>
    <mergeCell ref="A8:G8"/>
    <mergeCell ref="V17:W17"/>
    <mergeCell ref="V16:W16"/>
    <mergeCell ref="V15:W15"/>
    <mergeCell ref="A14:W14"/>
    <mergeCell ref="R12:W13"/>
    <mergeCell ref="A15:C15"/>
    <mergeCell ref="D15:P15"/>
    <mergeCell ref="Q15:U15"/>
    <mergeCell ref="A16:C16"/>
    <mergeCell ref="D16:P16"/>
    <mergeCell ref="Q16:U16"/>
    <mergeCell ref="A17:C17"/>
    <mergeCell ref="D17:P17"/>
    <mergeCell ref="Q17:U17"/>
    <mergeCell ref="A9:G9"/>
    <mergeCell ref="A10:G10"/>
    <mergeCell ref="F26:W26"/>
    <mergeCell ref="F25:W25"/>
    <mergeCell ref="F24:W24"/>
    <mergeCell ref="F22:W22"/>
    <mergeCell ref="F23:W23"/>
    <mergeCell ref="A34:R34"/>
    <mergeCell ref="A35:B35"/>
    <mergeCell ref="A38:R38"/>
    <mergeCell ref="A39:B39"/>
    <mergeCell ref="A30:R30"/>
    <mergeCell ref="A31:C31"/>
    <mergeCell ref="D31:W31"/>
    <mergeCell ref="S30:W30"/>
    <mergeCell ref="A29:W29"/>
    <mergeCell ref="A40:W40"/>
    <mergeCell ref="A41:W41"/>
    <mergeCell ref="A42:D42"/>
    <mergeCell ref="E42:W42"/>
    <mergeCell ref="A43:D43"/>
    <mergeCell ref="E43:W43"/>
    <mergeCell ref="A44:D44"/>
    <mergeCell ref="E44:W44"/>
    <mergeCell ref="A45:M45"/>
    <mergeCell ref="N45:N54"/>
    <mergeCell ref="O45:W45"/>
    <mergeCell ref="A46:G46"/>
    <mergeCell ref="H46:M46"/>
    <mergeCell ref="U46:W47"/>
    <mergeCell ref="A47:G47"/>
    <mergeCell ref="H47:M47"/>
    <mergeCell ref="A48:G48"/>
    <mergeCell ref="H48:M48"/>
    <mergeCell ref="U48:W49"/>
    <mergeCell ref="A49:G49"/>
    <mergeCell ref="H49:M49"/>
    <mergeCell ref="O53:S53"/>
    <mergeCell ref="T53:W53"/>
    <mergeCell ref="A55:W55"/>
    <mergeCell ref="A57:D57"/>
    <mergeCell ref="R57:T57"/>
    <mergeCell ref="U57:W57"/>
    <mergeCell ref="A50:G50"/>
    <mergeCell ref="H50:M50"/>
    <mergeCell ref="A51:G51"/>
    <mergeCell ref="H51:M51"/>
    <mergeCell ref="A52:G52"/>
    <mergeCell ref="H52:M52"/>
    <mergeCell ref="A53:G53"/>
    <mergeCell ref="H53:M53"/>
    <mergeCell ref="H54:M54"/>
    <mergeCell ref="A54:G54"/>
    <mergeCell ref="V51:W52"/>
    <mergeCell ref="Q51:U52"/>
    <mergeCell ref="O51:P52"/>
    <mergeCell ref="O50:W50"/>
    <mergeCell ref="U56:W56"/>
    <mergeCell ref="R56:T56"/>
    <mergeCell ref="E57:H57"/>
    <mergeCell ref="E56:H56"/>
    <mergeCell ref="I56:L56"/>
    <mergeCell ref="I57:L57"/>
    <mergeCell ref="J68:S68"/>
    <mergeCell ref="A70:W70"/>
    <mergeCell ref="A68:I69"/>
    <mergeCell ref="U64:W64"/>
    <mergeCell ref="A64:D64"/>
    <mergeCell ref="E64:H64"/>
    <mergeCell ref="J64:Q64"/>
    <mergeCell ref="R64:T64"/>
    <mergeCell ref="A58:D58"/>
    <mergeCell ref="R58:T58"/>
    <mergeCell ref="U58:W58"/>
    <mergeCell ref="A63:D63"/>
    <mergeCell ref="U63:W63"/>
    <mergeCell ref="S63:T63"/>
    <mergeCell ref="A66:W66"/>
    <mergeCell ref="A67:W67"/>
    <mergeCell ref="T68:W68"/>
    <mergeCell ref="E63:H63"/>
    <mergeCell ref="I63:L63"/>
    <mergeCell ref="M63:Q63"/>
    <mergeCell ref="E58:H58"/>
    <mergeCell ref="I58:L58"/>
    <mergeCell ref="A59:D59"/>
    <mergeCell ref="E59:H59"/>
    <mergeCell ref="A81:W81"/>
    <mergeCell ref="A82:W82"/>
    <mergeCell ref="C39:W39"/>
    <mergeCell ref="S38:W38"/>
    <mergeCell ref="A37:W37"/>
    <mergeCell ref="A36:W36"/>
    <mergeCell ref="C35:W35"/>
    <mergeCell ref="S34:W34"/>
    <mergeCell ref="A32:W32"/>
    <mergeCell ref="A33:W33"/>
    <mergeCell ref="O46:T47"/>
    <mergeCell ref="O48:T49"/>
    <mergeCell ref="A76:S76"/>
    <mergeCell ref="T76:W76"/>
    <mergeCell ref="A77:O78"/>
    <mergeCell ref="P77:S77"/>
    <mergeCell ref="T77:W77"/>
    <mergeCell ref="P78:S78"/>
    <mergeCell ref="T78:W78"/>
    <mergeCell ref="B79:M79"/>
    <mergeCell ref="A71:S71"/>
    <mergeCell ref="A65:W65"/>
    <mergeCell ref="A80:W80"/>
    <mergeCell ref="N79:R79"/>
    <mergeCell ref="S79:W79"/>
    <mergeCell ref="A72:W72"/>
    <mergeCell ref="A6:H6"/>
    <mergeCell ref="I6:W6"/>
    <mergeCell ref="A7:H7"/>
    <mergeCell ref="I7:W7"/>
    <mergeCell ref="A12:G12"/>
    <mergeCell ref="A11:G11"/>
    <mergeCell ref="A13:H13"/>
    <mergeCell ref="I13:Q13"/>
    <mergeCell ref="H12:Q12"/>
    <mergeCell ref="H8:W8"/>
    <mergeCell ref="H9:W9"/>
    <mergeCell ref="H10:W10"/>
    <mergeCell ref="H11:W11"/>
    <mergeCell ref="T71:W71"/>
    <mergeCell ref="A73:S73"/>
    <mergeCell ref="T73:W73"/>
    <mergeCell ref="A74:S74"/>
    <mergeCell ref="T74:W74"/>
    <mergeCell ref="A75:S75"/>
    <mergeCell ref="T75:W75"/>
    <mergeCell ref="T69:W69"/>
    <mergeCell ref="J69:S69"/>
    <mergeCell ref="R61:T61"/>
    <mergeCell ref="M62:W62"/>
    <mergeCell ref="A62:D62"/>
    <mergeCell ref="E62:L62"/>
    <mergeCell ref="I59:L59"/>
    <mergeCell ref="M59:Q59"/>
    <mergeCell ref="R59:T59"/>
    <mergeCell ref="U59:W59"/>
    <mergeCell ref="A61:D61"/>
    <mergeCell ref="E61:H61"/>
    <mergeCell ref="I61:L61"/>
    <mergeCell ref="M61:Q61"/>
    <mergeCell ref="U61:W61"/>
    <mergeCell ref="A60:D60"/>
    <mergeCell ref="E60:H60"/>
    <mergeCell ref="I60:L60"/>
    <mergeCell ref="M60:Q60"/>
    <mergeCell ref="U60:W60"/>
    <mergeCell ref="R60:T60"/>
  </mergeCells>
  <conditionalFormatting sqref="H49:M50">
    <cfRule type="expression" dxfId="0" priority="1" stopIfTrue="1">
      <formula>IF($I$13="N","0",0)</formula>
    </cfRule>
  </conditionalFormatting>
  <dataValidations count="4">
    <dataValidation type="list" allowBlank="1" showInputMessage="1" showErrorMessage="1" sqref="H12:Q12 T53:W53" xr:uid="{1909444E-4D2D-4829-9193-1A64F8DCF5A2}">
      <formula1>"Y,N"</formula1>
    </dataValidation>
    <dataValidation type="list" allowBlank="1" showInputMessage="1" showErrorMessage="1" sqref="T77:W77" xr:uid="{23352E2E-5393-4BD0-A013-12C3A54A7260}">
      <formula1>"1,2,3"</formula1>
    </dataValidation>
    <dataValidation type="list" allowBlank="1" showInputMessage="1" showErrorMessage="1" sqref="E62:L62" xr:uid="{F3C5754D-7F92-40A4-919A-0614FC5BBE4B}">
      <formula1>$AX$47:$AX$50</formula1>
    </dataValidation>
    <dataValidation type="list" allowBlank="1" showInputMessage="1" showErrorMessage="1" sqref="I13:Q13 V16:W19" xr:uid="{554288E2-5408-46A8-B543-48F77B34F54F}">
      <formula1>"Y, N"</formula1>
    </dataValidation>
  </dataValidations>
  <pageMargins left="0.5" right="0.25" top="0.5" bottom="0.5" header="0.3" footer="0.3"/>
  <pageSetup scale="89" fitToHeight="2" orientation="portrait" horizontalDpi="1200" verticalDpi="1200" r:id="rId1"/>
  <headerFooter>
    <oddFooter>&amp;LDVR-14672-E  (R. 07/2024)</oddFooter>
  </headerFooter>
  <rowBreaks count="1" manualBreakCount="1">
    <brk id="39" max="16383" man="1"/>
  </rowBreaks>
  <colBreaks count="1" manualBreakCount="1">
    <brk id="2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972E8-C36E-4F65-843C-6D1F8D47C319}">
  <dimension ref="A1:L31"/>
  <sheetViews>
    <sheetView workbookViewId="0">
      <selection activeCell="A37" sqref="A37"/>
    </sheetView>
  </sheetViews>
  <sheetFormatPr defaultColWidth="9.33203125" defaultRowHeight="15" x14ac:dyDescent="0.25"/>
  <cols>
    <col min="1" max="1" width="56" style="3" bestFit="1" customWidth="1"/>
    <col min="2" max="2" width="22.33203125" style="4" customWidth="1"/>
    <col min="3" max="3" width="22.77734375" style="4" customWidth="1"/>
    <col min="4" max="4" width="21" style="4" customWidth="1"/>
    <col min="5" max="5" width="17.77734375" style="3" bestFit="1" customWidth="1"/>
    <col min="6" max="8" width="9.33203125" style="5"/>
    <col min="9" max="9" width="9.33203125" style="6" bestFit="1" customWidth="1"/>
    <col min="10" max="12" width="9.33203125" style="6"/>
    <col min="13" max="16384" width="9.33203125" style="5"/>
  </cols>
  <sheetData>
    <row r="1" spans="1:5" x14ac:dyDescent="0.25">
      <c r="A1" s="32" t="s">
        <v>84</v>
      </c>
    </row>
    <row r="2" spans="1:5" ht="15.6" x14ac:dyDescent="0.25">
      <c r="A2" s="317" t="s">
        <v>85</v>
      </c>
      <c r="B2" s="318"/>
    </row>
    <row r="3" spans="1:5" x14ac:dyDescent="0.25">
      <c r="A3" s="38" t="s">
        <v>86</v>
      </c>
      <c r="B3" s="37">
        <v>5361</v>
      </c>
    </row>
    <row r="4" spans="1:5" x14ac:dyDescent="0.25">
      <c r="A4" s="38" t="s">
        <v>87</v>
      </c>
      <c r="B4" s="37">
        <v>575</v>
      </c>
    </row>
    <row r="5" spans="1:5" x14ac:dyDescent="0.25">
      <c r="A5" s="38" t="s">
        <v>88</v>
      </c>
      <c r="B5" s="37">
        <v>400</v>
      </c>
    </row>
    <row r="6" spans="1:5" x14ac:dyDescent="0.25">
      <c r="A6" s="38" t="s">
        <v>89</v>
      </c>
      <c r="B6" s="37">
        <v>0</v>
      </c>
    </row>
    <row r="7" spans="1:5" x14ac:dyDescent="0.25">
      <c r="A7" s="38" t="s">
        <v>90</v>
      </c>
      <c r="B7" s="39">
        <v>528</v>
      </c>
      <c r="C7" s="42"/>
    </row>
    <row r="8" spans="1:5" x14ac:dyDescent="0.25">
      <c r="A8" s="38" t="s">
        <v>91</v>
      </c>
      <c r="B8" s="37">
        <v>6088</v>
      </c>
    </row>
    <row r="9" spans="1:5" x14ac:dyDescent="0.25">
      <c r="A9" s="38" t="s">
        <v>92</v>
      </c>
      <c r="B9" s="37">
        <v>575</v>
      </c>
    </row>
    <row r="10" spans="1:5" x14ac:dyDescent="0.25">
      <c r="A10" s="38" t="s">
        <v>93</v>
      </c>
      <c r="B10" s="37">
        <v>416</v>
      </c>
    </row>
    <row r="11" spans="1:5" x14ac:dyDescent="0.25">
      <c r="A11" s="38" t="s">
        <v>94</v>
      </c>
      <c r="B11" s="37">
        <v>528</v>
      </c>
    </row>
    <row r="12" spans="1:5" x14ac:dyDescent="0.25">
      <c r="A12" s="38" t="s">
        <v>95</v>
      </c>
      <c r="B12" s="39">
        <v>676.44</v>
      </c>
      <c r="C12" s="42" t="s">
        <v>96</v>
      </c>
    </row>
    <row r="14" spans="1:5" x14ac:dyDescent="0.25">
      <c r="A14" s="31"/>
      <c r="B14" s="13"/>
      <c r="C14" s="22"/>
      <c r="D14" s="22"/>
      <c r="E14" s="23"/>
    </row>
    <row r="15" spans="1:5" x14ac:dyDescent="0.25">
      <c r="A15" s="32" t="s">
        <v>73</v>
      </c>
      <c r="B15" s="13">
        <v>6000</v>
      </c>
      <c r="C15" s="22"/>
      <c r="D15" s="22"/>
      <c r="E15" s="23"/>
    </row>
    <row r="16" spans="1:5" x14ac:dyDescent="0.25">
      <c r="A16" s="32" t="s">
        <v>97</v>
      </c>
      <c r="B16" s="13">
        <v>3000</v>
      </c>
      <c r="C16" s="22"/>
      <c r="D16" s="22"/>
      <c r="E16" s="23"/>
    </row>
    <row r="17" spans="1:5" x14ac:dyDescent="0.25">
      <c r="A17" s="31" t="s">
        <v>74</v>
      </c>
      <c r="B17" s="13">
        <v>333.33</v>
      </c>
      <c r="C17" s="22"/>
      <c r="D17" s="22"/>
      <c r="E17" s="23"/>
    </row>
    <row r="18" spans="1:5" x14ac:dyDescent="0.25">
      <c r="A18" s="31" t="s">
        <v>141</v>
      </c>
      <c r="B18" s="13">
        <v>250</v>
      </c>
      <c r="C18" s="22"/>
      <c r="D18" s="22"/>
      <c r="E18" s="23"/>
    </row>
    <row r="19" spans="1:5" x14ac:dyDescent="0.25">
      <c r="A19" s="33"/>
      <c r="B19" s="22"/>
      <c r="C19" s="22"/>
      <c r="D19" s="22"/>
      <c r="E19" s="23"/>
    </row>
    <row r="20" spans="1:5" x14ac:dyDescent="0.25">
      <c r="A20" s="34"/>
      <c r="B20" s="24"/>
      <c r="C20" s="24"/>
      <c r="D20" s="24"/>
      <c r="E20" s="25"/>
    </row>
    <row r="21" spans="1:5" x14ac:dyDescent="0.25">
      <c r="A21" s="35" t="s">
        <v>83</v>
      </c>
      <c r="B21" s="30">
        <f>SUM('DVR-14672-E'!E63+'DVR-14672-E'!I63+'DVR-14672-E'!M63)</f>
        <v>0</v>
      </c>
      <c r="C21" s="8"/>
      <c r="D21" s="8"/>
      <c r="E21" s="7"/>
    </row>
    <row r="22" spans="1:5" x14ac:dyDescent="0.25">
      <c r="A22" s="29"/>
      <c r="B22" s="8"/>
      <c r="C22" s="8"/>
      <c r="D22" s="8"/>
      <c r="E22" s="7"/>
    </row>
    <row r="23" spans="1:5" ht="15.6" thickBot="1" x14ac:dyDescent="0.3">
      <c r="A23" s="29"/>
      <c r="B23" s="8"/>
      <c r="C23" s="8"/>
      <c r="D23" s="8"/>
      <c r="E23" s="7"/>
    </row>
    <row r="24" spans="1:5" ht="27.6" x14ac:dyDescent="0.25">
      <c r="A24" s="18"/>
      <c r="B24" s="15" t="s">
        <v>20</v>
      </c>
      <c r="C24" s="16" t="s">
        <v>75</v>
      </c>
      <c r="D24" s="15" t="s">
        <v>68</v>
      </c>
      <c r="E24" s="19" t="s">
        <v>70</v>
      </c>
    </row>
    <row r="25" spans="1:5" ht="15.6" x14ac:dyDescent="0.25">
      <c r="A25" s="9" t="s">
        <v>71</v>
      </c>
      <c r="B25" s="20">
        <f>SUM('DVR-14672-E'!H46,'DVR-14672-E'!H47,'DVR-14672-E'!H48,'DVR-14672-E'!H51,'DVR-14672-E'!H52)</f>
        <v>0</v>
      </c>
      <c r="C25" s="20">
        <f>B25-('DVR-14672-E'!U48+'DVR-14672-E'!U63)</f>
        <v>0</v>
      </c>
      <c r="D25" s="20">
        <f>IF(C25&lt;=B15,C25,B15)</f>
        <v>0</v>
      </c>
      <c r="E25" s="40" t="s">
        <v>1</v>
      </c>
    </row>
    <row r="26" spans="1:5" ht="15.6" x14ac:dyDescent="0.25">
      <c r="A26" s="10" t="s">
        <v>65</v>
      </c>
      <c r="B26" s="20">
        <f>SUM('DVR-14672-E'!H46+'DVR-14672-E'!H47+'DVR-14672-E'!H48+'DVR-14672-E'!H49+'DVR-14672-E'!H50+'DVR-14672-E'!H51+'DVR-14672-E'!H52)</f>
        <v>0</v>
      </c>
      <c r="C26" s="20">
        <f>B26-('DVR-14672-E'!U48+'DVR-14672-E'!U63)</f>
        <v>0</v>
      </c>
      <c r="D26" s="20">
        <f>IF(C26&lt;=B15,C26,B15)</f>
        <v>0</v>
      </c>
      <c r="E26" s="40" t="s">
        <v>1</v>
      </c>
    </row>
    <row r="27" spans="1:5" ht="15.6" x14ac:dyDescent="0.25">
      <c r="A27" s="11" t="s">
        <v>66</v>
      </c>
      <c r="B27" s="20">
        <f>SUM('DVR-14672-E'!H46,'DVR-14672-E'!H47,'DVR-14672-E'!H48,'DVR-14672-E'!H51,'DVR-14672-E'!H52)</f>
        <v>0</v>
      </c>
      <c r="C27" s="20">
        <f>B27-('DVR-14672-E'!U48+'DVR-14672-E'!U63)</f>
        <v>0</v>
      </c>
      <c r="D27" s="20">
        <f>IF(C27&lt;=B15,C27,B15)</f>
        <v>0</v>
      </c>
      <c r="E27" s="40" t="s">
        <v>1</v>
      </c>
    </row>
    <row r="28" spans="1:5" ht="15.6" x14ac:dyDescent="0.25">
      <c r="A28" s="11" t="s">
        <v>67</v>
      </c>
      <c r="B28" s="20">
        <f>SUM('DVR-14672-E'!H46+'DVR-14672-E'!H47+'DVR-14672-E'!H48+'DVR-14672-E'!H49+'DVR-14672-E'!H50+'DVR-14672-E'!H51+'DVR-14672-E'!H52)</f>
        <v>0</v>
      </c>
      <c r="C28" s="20">
        <f>B28-('DVR-14672-E'!U48+'DVR-14672-E'!U63)</f>
        <v>0</v>
      </c>
      <c r="D28" s="20">
        <f>IF(C28&lt;=B15,C28,B15)</f>
        <v>0</v>
      </c>
      <c r="E28" s="40" t="s">
        <v>0</v>
      </c>
    </row>
    <row r="29" spans="1:5" ht="16.2" thickBot="1" x14ac:dyDescent="0.3">
      <c r="A29" s="12" t="s">
        <v>69</v>
      </c>
      <c r="B29" s="21">
        <f>SUM((('DVR-14672-E'!E63+'DVR-14672-E'!I63+'DVR-14672-E'!M63)*B12)+'DVR-14672-E'!H47+'DVR-14672-E'!H48+'DVR-14672-E'!H51+'DVR-14672-E'!H52)</f>
        <v>0</v>
      </c>
      <c r="C29" s="21">
        <f>B29-('DVR-14672-E'!U48+'DVR-14672-E'!U63)</f>
        <v>0</v>
      </c>
      <c r="D29" s="21">
        <f>IF(C29&lt;=B12,C29,B12)</f>
        <v>0</v>
      </c>
      <c r="E29" s="41" t="s">
        <v>1</v>
      </c>
    </row>
    <row r="30" spans="1:5" ht="15.6" thickBot="1" x14ac:dyDescent="0.3">
      <c r="A30" s="17"/>
      <c r="B30" s="14"/>
      <c r="C30" s="14"/>
      <c r="D30" s="14"/>
      <c r="E30" s="14"/>
    </row>
    <row r="31" spans="1:5" x14ac:dyDescent="0.25">
      <c r="A31" s="7"/>
      <c r="B31" s="8"/>
      <c r="C31" s="8"/>
      <c r="D31" s="8"/>
      <c r="E31" s="7"/>
    </row>
  </sheetData>
  <sheetProtection algorithmName="SHA-512" hashValue="UOHiW0XXoR3qjONojlTJTA8+KP4AaW/L5xf09rAKCIZfp30agO2GUQqqKjTEkkU4EcKCwS5JoPJQ+LC+aGGVig==" saltValue="L9BgCNcrPbQKW7afmKQIWg==" spinCount="100000" sheet="1" objects="1" scenarios="1"/>
  <mergeCells count="1">
    <mergeCell ref="A2:B2"/>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DVR-14672-E</vt:lpstr>
      <vt:lpstr>Sheet2</vt:lpstr>
      <vt:lpstr>'DVR-14672-E'!Print_Area</vt:lpstr>
    </vt:vector>
  </TitlesOfParts>
  <Company>State of Wisconsin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DVR-14672-E, Training Grant Information Form/Calculator(2024-2025)</dc:title>
  <dc:subject>This form is used by DVR staff to determine eligibility for post-secondary funding from DVR.  The form will also calculate what funds may be available to the DVR student.</dc:subject>
  <dc:creator>Department of Workforce Development</dc:creator>
  <cp:keywords>DVR-14672-E, DVR Training Grant/Information Form</cp:keywords>
  <dc:description/>
  <cp:lastModifiedBy>Gapinski, Chad - DWD</cp:lastModifiedBy>
  <cp:lastPrinted>2024-04-24T17:42:30Z</cp:lastPrinted>
  <dcterms:created xsi:type="dcterms:W3CDTF">2023-05-10T17:54:33Z</dcterms:created>
  <dcterms:modified xsi:type="dcterms:W3CDTF">2024-07-23T17:33:04Z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act">
    <vt:lpwstr>dvr@dwd.wisconsin.gov</vt:lpwstr>
  </property>
  <property fmtid="{D5CDD505-2E9C-101B-9397-08002B2CF9AE}" pid="3" name="date">
    <vt:lpwstr>07-23-2024</vt:lpwstr>
  </property>
  <property fmtid="{D5CDD505-2E9C-101B-9397-08002B2CF9AE}" pid="4" name="division">
    <vt:lpwstr>DVR</vt:lpwstr>
  </property>
  <property fmtid="{D5CDD505-2E9C-101B-9397-08002B2CF9AE}" pid="5" name="language">
    <vt:lpwstr>English</vt:lpwstr>
  </property>
</Properties>
</file>